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3" i="7" l="1"/>
  <c r="F152" i="7"/>
  <c r="F151" i="7"/>
  <c r="F150" i="7"/>
  <c r="D143" i="7"/>
  <c r="C154" i="7" l="1"/>
  <c r="E79" i="7" l="1"/>
  <c r="E69" i="7"/>
  <c r="L105" i="7" l="1"/>
  <c r="L109" i="7"/>
  <c r="K87" i="7" l="1"/>
  <c r="E132" i="7" l="1"/>
  <c r="E42" i="7"/>
  <c r="E77" i="7"/>
  <c r="E75" i="7"/>
  <c r="E72" i="7"/>
  <c r="E71" i="7"/>
  <c r="E70" i="7"/>
  <c r="E47" i="7"/>
  <c r="E45" i="7"/>
  <c r="E44" i="7"/>
  <c r="E58" i="7" l="1"/>
  <c r="I139" i="7" l="1"/>
  <c r="H139" i="7"/>
  <c r="I144" i="7" l="1"/>
  <c r="H144" i="7"/>
  <c r="E87" i="7" l="1"/>
  <c r="E152" i="7" l="1"/>
  <c r="D152" i="7" s="1"/>
  <c r="C152" i="7" s="1"/>
  <c r="E151" i="7"/>
  <c r="D151" i="7" s="1"/>
  <c r="C151" i="7" s="1"/>
  <c r="E148" i="7"/>
  <c r="D148" i="7" s="1"/>
  <c r="E145" i="7"/>
  <c r="E155" i="7"/>
  <c r="E147" i="7"/>
  <c r="E146" i="7"/>
  <c r="E142" i="7"/>
  <c r="E141" i="7"/>
  <c r="E140" i="7"/>
  <c r="G139" i="7"/>
  <c r="E139" i="7" s="1"/>
  <c r="E149" i="7" l="1"/>
  <c r="E153" i="7"/>
  <c r="D153" i="7" s="1"/>
  <c r="C153" i="7" s="1"/>
  <c r="E150" i="7"/>
  <c r="D150" i="7" s="1"/>
  <c r="E154" i="7"/>
  <c r="D154" i="7" s="1"/>
  <c r="G144" i="7"/>
  <c r="E144" i="7" s="1"/>
  <c r="D155" i="7" l="1"/>
  <c r="C150" i="7"/>
  <c r="E90" i="7"/>
  <c r="E131" i="7" l="1"/>
  <c r="E130" i="7"/>
  <c r="I57" i="7" l="1"/>
  <c r="H57" i="7"/>
  <c r="G57" i="7"/>
  <c r="F57" i="7"/>
  <c r="E65" i="7"/>
  <c r="E64" i="7"/>
  <c r="E63" i="7"/>
  <c r="E62" i="7"/>
  <c r="E61" i="7"/>
  <c r="E60" i="7"/>
  <c r="E59" i="7"/>
  <c r="I43" i="7"/>
  <c r="H43" i="7"/>
  <c r="G43" i="7"/>
  <c r="F43" i="7"/>
  <c r="E43" i="7"/>
  <c r="E88" i="7"/>
  <c r="E57" i="7" l="1"/>
  <c r="E116" i="7" l="1"/>
  <c r="E115" i="7"/>
  <c r="F41" i="7" l="1"/>
  <c r="I41" i="7" l="1"/>
  <c r="H41" i="7"/>
  <c r="G41" i="7"/>
  <c r="E125" i="7" l="1"/>
  <c r="G123" i="7"/>
  <c r="F123" i="7"/>
  <c r="E129" i="7" s="1"/>
  <c r="E105" i="7" l="1"/>
  <c r="E123" i="7" l="1"/>
  <c r="E86" i="7"/>
  <c r="E124" i="7" l="1"/>
  <c r="F121" i="7"/>
  <c r="G121" i="7"/>
  <c r="H121" i="7"/>
  <c r="I121" i="7"/>
  <c r="F120" i="7"/>
  <c r="G120" i="7"/>
  <c r="H120" i="7"/>
  <c r="I120" i="7"/>
  <c r="G68" i="7" l="1"/>
  <c r="H68" i="7"/>
  <c r="I68" i="7"/>
  <c r="F68" i="7"/>
  <c r="G93" i="7" l="1"/>
  <c r="H93" i="7"/>
  <c r="I93" i="7"/>
  <c r="F93" i="7"/>
  <c r="E82" i="7"/>
  <c r="E85" i="7"/>
  <c r="E55" i="7"/>
  <c r="E56" i="7"/>
  <c r="E48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7" i="7"/>
  <c r="E95" i="7"/>
  <c r="E94" i="7"/>
  <c r="E91" i="7"/>
  <c r="I40" i="7"/>
  <c r="H40" i="7"/>
  <c r="G40" i="7"/>
  <c r="E51" i="7"/>
  <c r="E41" i="7" s="1"/>
  <c r="E120" i="7" l="1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104" i="7"/>
  <c r="H66" i="7"/>
  <c r="E68" i="7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E67" i="7" l="1"/>
  <c r="E119" i="7" s="1"/>
  <c r="G127" i="7"/>
  <c r="G128" i="7" s="1"/>
  <c r="H118" i="7"/>
  <c r="H127" i="7" s="1"/>
  <c r="H128" i="7" s="1"/>
  <c r="E40" i="7"/>
  <c r="E66" i="7" s="1"/>
  <c r="I118" i="7"/>
  <c r="I127" i="7" s="1"/>
  <c r="G66" i="7"/>
  <c r="F118" i="7"/>
  <c r="F127" i="7" s="1"/>
  <c r="F128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28" i="7" l="1"/>
  <c r="E105" i="6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<sst xmlns="http://schemas.openxmlformats.org/spreadsheetml/2006/main" count="1164" uniqueCount="466">
  <si>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</si>
  <si>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</si>
  <si>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</si>
  <si>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</si>
  <si>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</si>
  <si>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</si>
  <si>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</si>
  <si>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</si>
  <si>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</si>
  <si>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</si>
  <si>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</si>
  <si>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</si>
  <si>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</si>
  <si>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</si>
  <si>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</si>
  <si>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</si>
  <si>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</si>
  <si>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</si>
  <si>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</si>
  <si>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</si>
  <si>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</si>
  <si>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</si>
  <si>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</si>
  <si>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</si>
  <si>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</si>
  <si>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</si>
  <si>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</si>
  <si>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</si>
  <si>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</si>
  <si>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</si>
  <si>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</si>
  <si>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</si>
  <si>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</si>
  <si>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</si>
  <si>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</si>
  <si>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</si>
  <si>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</si>
  <si>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</si>
  <si>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</si>
  <si>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</si>
  <si>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</si>
  <si>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</si>
  <si>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</si>
  <si>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</si>
  <si>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</si>
  <si>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</si>
  <si>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</si>
  <si>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</si>
  <si>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</si>
  <si>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</si>
  <si>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</si>
  <si>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</si>
  <si>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</si>
  <si>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</si>
  <si>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</si>
  <si>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</si>
  <si>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</si>
  <si>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</si>
  <si>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</si>
  <si>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</si>
  <si>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</si>
  <si>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</si>
  <si>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</si>
  <si>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</si>
  <si>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</si>
  <si>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</si>
  <si>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</si>
  <si>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</si>
  <si>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</si>
  <si>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</si>
  <si>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</si>
  <si>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</si>
  <si>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</si>
  <si>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</si>
  <si>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</si>
  <si>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</si>
  <si>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</si>
  <si>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</si>
  <si>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</si>
  <si>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</si>
  <si>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</si>
  <si>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</si>
  <si>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</si>
  <si>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</si>
  <si>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</si>
  <si>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</si>
  <si>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</si>
  <si>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</si>
  <si>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</si>
  <si>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</si>
  <si>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</si>
  <si>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</si>
  <si>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</si>
  <si>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</si>
  <si>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</si>
  <si>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</si>
  <si>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</si>
  <si>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</si>
  <si>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</si>
  <si>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</si>
  <si>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</si>
  <si>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</si>
  <si>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</si>
  <si>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</si>
  <si>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</si>
  <si>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</si>
  <si>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</si>
  <si>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</si>
  <si>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</si>
  <si>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</si>
  <si>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</si>
  <si>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</si>
  <si>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</si>
  <si>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</si>
  <si>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</si>
  <si>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</si>
  <si>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</si>
  <si>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</si>
  <si>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</si>
  <si>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</si>
  <si>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</si>
  <si>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</si>
  <si>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</si>
  <si>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</si>
  <si>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</si>
  <si>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</si>
  <si>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</si>
  <si>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</si>
  <si>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</si>
  <si>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</si>
  <si>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</si>
  <si>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</si>
  <si>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</si>
  <si>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</si>
  <si>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</si>
  <si>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</si>
  <si>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</si>
  <si>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</si>
  <si>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</si>
  <si>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</si>
  <si>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</si>
  <si>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</si>
  <si>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</si>
  <si>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</si>
  <si>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</si>
  <si>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</si>
  <si>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</si>
  <si>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</si>
  <si>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</si>
  <si>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</si>
  <si>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</si>
  <si>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</si>
  <si>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</si>
  <si>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</si>
  <si>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</si>
  <si>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</si>
  <si>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</si>
  <si>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</si>
  <si>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</si>
  <si>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</si>
  <si>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</si>
  <si>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</si>
  <si>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</si>
  <si>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</si>
  <si>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</si>
  <si>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</si>
  <si>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</si>
  <si>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</si>
  <si>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</si>
  <si>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</si>
  <si>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</si>
  <si>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</si>
  <si>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</si>
  <si>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</si>
  <si>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</si>
  <si>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</si>
  <si>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</si>
  <si>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</si>
  <si>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</si>
  <si>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</si>
  <si>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</si>
  <si>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</si>
  <si>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</si>
  <si>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</si>
  <si>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</si>
  <si>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</si>
  <si>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</si>
  <si>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</si>
  <si>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</si>
  <si>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</si>
  <si>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</si>
  <si>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</si>
  <si>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</si>
  <si>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</si>
  <si>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</si>
  <si>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</si>
  <si>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</si>
  <si>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</si>
  <si>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</si>
  <si>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</si>
  <si>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</si>
  <si>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</si>
  <si>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</si>
  <si>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</si>
  <si>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</si>
  <si>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</si>
  <si>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</si>
  <si>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</si>
  <si>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</si>
  <si>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</si>
  <si>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</si>
  <si>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</si>
  <si>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</si>
  <si>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</si>
  <si>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</si>
  <si>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</si>
  <si>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</si>
  <si>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</si>
  <si>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</si>
  <si>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</si>
  <si>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</si>
  <si>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</si>
  <si>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</si>
  <si>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</si>
  <si>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</si>
  <si>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</si>
  <si>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</si>
  <si>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</si>
  <si>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</si>
  <si>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</si>
  <si>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</si>
  <si>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</si>
  <si>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</si>
  <si>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</si>
  <si>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</si>
  <si>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</si>
  <si>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</si>
  <si>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</si>
  <si>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</si>
  <si>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</si>
  <si>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</si>
  <si>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</si>
  <si>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</si>
  <si>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</si>
  <si>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</si>
  <si>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</si>
  <si>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</si>
  <si>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</si>
  <si>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</si>
  <si>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</si>
  <si>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</si>
  <si>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</si>
  <si>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</si>
  <si>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</si>
  <si>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</si>
  <si>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</si>
  <si>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</si>
  <si>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</si>
  <si>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</si>
  <si>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</si>
  <si>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</si>
  <si>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</si>
  <si>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</si>
  <si>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</si>
  <si>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</si>
  <si>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</si>
  <si>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</si>
  <si>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</si>
  <si>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</si>
  <si>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</si>
  <si>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</si>
  <si>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</si>
  <si>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</si>
  <si>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</si>
  <si>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</si>
  <si>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</si>
  <si>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</si>
  <si>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</si>
  <si>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</si>
  <si>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</si>
  <si>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</si>
  <si>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</si>
  <si>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</si>
  <si>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</si>
  <si>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</si>
  <si>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</si>
  <si>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</si>
  <si>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</si>
  <si>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</si>
  <si>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</si>
  <si>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</si>
  <si>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</si>
  <si>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</si>
  <si>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</si>
  <si>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</si>
  <si>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</si>
  <si>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</si>
  <si>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</si>
  <si>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</si>
  <si>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</si>
  <si>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</si>
  <si>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</si>
  <si>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</si>
  <si>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</si>
  <si>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</si>
  <si>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</si>
  <si>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</si>
  <si>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</si>
  <si>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</si>
  <si>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</si>
  <si>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</si>
  <si>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</si>
  <si>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</si>
  <si>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</si>
  <si>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</si>
  <si>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</si>
  <si>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</si>
  <si>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</si>
  <si>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</si>
  <si>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</si>
  <si>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</si>
  <si>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</si>
  <si>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</si>
  <si>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</si>
  <si>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</si>
  <si>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</si>
  <si>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</si>
  <si>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</si>
  <si>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</si>
  <si>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</si>
  <si>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</si>
  <si>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</si>
  <si>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</si>
  <si>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</si>
  <si>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</si>
  <si>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</si>
  <si>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</si>
  <si>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</si>
  <si>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</si>
  <si>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</si>
  <si>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</si>
  <si>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</si>
  <si>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</si>
  <si>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</si>
  <si>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</si>
  <si>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</si>
  <si>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</si>
  <si>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</si>
  <si>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</si>
  <si>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</si>
  <si>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</si>
  <si>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</si>
  <si>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</si>
  <si>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</si>
  <si>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</si>
  <si>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</si>
  <si>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</si>
  <si>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</si>
  <si>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</si>
  <si>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</si>
  <si>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</si>
  <si>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</si>
  <si>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</si>
  <si>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</si>
  <si>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</si>
  <si>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</si>
  <si>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</si>
  <si>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</si>
  <si>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</si>
  <si>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</si>
  <si>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</si>
  <si>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</si>
  <si>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</si>
  <si>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</si>
  <si>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</si>
  <si>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</si>
  <si>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</si>
  <si>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</si>
  <si>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</si>
  <si>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</si>
  <si>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</si>
  <si>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</si>
  <si>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</si>
  <si>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</si>
  <si>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</si>
  <si>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</si>
  <si>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</si>
  <si>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</si>
  <si>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</si>
  <si>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</si>
  <si>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</si>
  <si>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</si>
  <si>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</si>
  <si>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</si>
  <si>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</si>
  <si>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</si>
  <si>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</si>
  <si>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</si>
  <si>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</si>
  <si>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</si>
  <si>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</si>
  <si>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</si>
  <si>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</si>
  <si>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</si>
  <si>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</si>
  <si>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</si>
  <si>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</si>
  <si>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</si>
  <si>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</si>
  <si>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</si>
  <si>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</si>
  <si>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</si>
  <si>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</si>
  <si>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</si>
  <si>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</si>
  <si>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</si>
  <si>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</si>
  <si>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</si>
  <si>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</si>
  <si>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</si>
  <si>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</si>
  <si>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</si>
  <si>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</si>
  <si>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</si>
  <si>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" Дитяча міська поліклініка № 6 "</t>
  </si>
  <si>
    <t xml:space="preserve">     </t>
  </si>
  <si>
    <t>86.21, 86.22</t>
  </si>
  <si>
    <t>Плановий рік, усього</t>
  </si>
  <si>
    <t xml:space="preserve">   </t>
  </si>
  <si>
    <t xml:space="preserve">  -  інші цільові програми та централізовані заходи ("Громадський бюджет")</t>
  </si>
  <si>
    <t xml:space="preserve">  -  інших цільових програмах та централізованих заходах ("Громадський бюджет")</t>
  </si>
  <si>
    <t xml:space="preserve">III        </t>
  </si>
  <si>
    <t xml:space="preserve">IV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</si>
  <si>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</si>
  <si>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____________Світлана БЕДРЕГА</t>
  </si>
  <si>
    <t>______________________Левон НІКОГОСЯН</t>
  </si>
  <si>
    <t>Директор _______________________Сергій Горіщак</t>
  </si>
  <si>
    <t>Заступник директора з ЕП  ______________Вікторія ВАСИЛЬЄВА</t>
  </si>
  <si>
    <t>Головний бухгалтер __________________Олена ПАЛАШ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</si>
  <si>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 </t>
    </r>
  </si>
  <si>
    <t>директор Департаменту фінансів</t>
  </si>
  <si>
    <t>В.о.директора Департаменту охорони здоров'я</t>
  </si>
  <si>
    <t>Орган управління : Департамент охорони здоров'я ОМР</t>
  </si>
  <si>
    <t>Комунального некомерційного підприємства</t>
  </si>
  <si>
    <t>8.1.1.</t>
  </si>
  <si>
    <t>8.1.2.</t>
  </si>
  <si>
    <t>8.1.3.</t>
  </si>
  <si>
    <t xml:space="preserve"> - програми "Здоров'я" </t>
  </si>
  <si>
    <t xml:space="preserve"> -  програми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</si>
  <si>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програми заміни, модернізації та диспетчеризації ліфтів у м. Одесі </t>
  </si>
  <si>
    <t xml:space="preserve">  - програми "Рівність"</t>
  </si>
  <si>
    <t>Нерозподілені доходи у грошових коштах:</t>
  </si>
  <si>
    <t>Надана позикодавцем поворотна фінансова допомога</t>
  </si>
  <si>
    <t>Отримана позичальником поворотна фінансова допомога</t>
  </si>
  <si>
    <t>Повернута позичальником поворотна фінансова допомога</t>
  </si>
  <si>
    <t>8.1.4.</t>
  </si>
  <si>
    <t>Отримана позикодавцем поворотна фінансова допомога</t>
  </si>
  <si>
    <t>Прізвище та ініціали керівника : Сергій ГОРІЩАК</t>
  </si>
  <si>
    <t>Кількість штатних одиниць : 341,75 шт.од.</t>
  </si>
  <si>
    <t>рентген, сервер</t>
  </si>
  <si>
    <t>850,0 флагштоки + 1600,0 ремонт туалетов на Глушко+6506,2 ремонт правого кріла+2500,0 туалеті на Філатова</t>
  </si>
  <si>
    <t>11422,5 титул</t>
  </si>
  <si>
    <t>9139,0 титул</t>
  </si>
  <si>
    <t>1300,0 - памперсы; 70,0 - сок</t>
  </si>
  <si>
    <t xml:space="preserve">                                     на  31.03.2023 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</si>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</sst>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2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7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5" xfId="0" applyNumberFormat="1" applyFont="1" applyFill="1" applyBorder="1" applyAlignment="1">
      <alignment horizontal="center" wrapText="1"/>
    </xf>
    <xf numFmtId="0" fontId="0" fillId="0" borderId="38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164" fontId="1" fillId="2" borderId="7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wrapText="1"/>
    </xf>
    <xf numFmtId="164" fontId="1" fillId="2" borderId="2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23" fillId="2" borderId="3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5" fontId="2" fillId="2" borderId="25" xfId="0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5" fillId="2" borderId="8" xfId="0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21" fillId="2" borderId="19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9" fillId="0" borderId="0" xfId="0" applyFont="1" applyFill="1" applyBorder="1"/>
    <xf numFmtId="164" fontId="2" fillId="2" borderId="25" xfId="0" applyNumberFormat="1" applyFont="1" applyFill="1" applyBorder="1" applyAlignment="1">
      <alignment horizontal="center" vertical="center"/>
    </xf>
    <xf numFmtId="0" fontId="0" fillId="0" borderId="0" xfId="0"/>
    <xf numFmtId="0" fontId="25" fillId="0" borderId="0" xfId="0" applyFont="1" applyFill="1"/>
    <xf numFmtId="0" fontId="25" fillId="2" borderId="0" xfId="0" applyFont="1" applyFill="1"/>
    <xf numFmtId="0" fontId="44" fillId="0" borderId="0" xfId="0" applyFont="1" applyFill="1" applyAlignment="1">
      <alignment vertical="center"/>
    </xf>
    <xf numFmtId="0" fontId="45" fillId="0" borderId="0" xfId="0" applyFont="1" applyFill="1"/>
    <xf numFmtId="0" fontId="20" fillId="0" borderId="0" xfId="0" applyFont="1" applyFill="1"/>
    <xf numFmtId="0" fontId="45" fillId="0" borderId="0" xfId="0" applyFont="1" applyFill="1" applyAlignment="1">
      <alignment vertical="top"/>
    </xf>
    <xf numFmtId="164" fontId="10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45" fillId="0" borderId="0" xfId="0" applyFont="1" applyFill="1" applyBorder="1"/>
    <xf numFmtId="49" fontId="4" fillId="2" borderId="1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0" fontId="44" fillId="0" borderId="0" xfId="0" applyFont="1" applyFill="1" applyAlignment="1">
      <alignment horizontal="left" vertical="center" wrapText="1"/>
    </xf>
    <xf numFmtId="165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44" fillId="0" borderId="0" xfId="0" applyFont="1" applyFill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44" fillId="2" borderId="6" xfId="0" applyNumberFormat="1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/>
    </xf>
    <xf numFmtId="164" fontId="2" fillId="2" borderId="48" xfId="0" applyNumberFormat="1" applyFont="1" applyFill="1" applyBorder="1" applyAlignment="1">
      <alignment horizontal="center" vertical="center"/>
    </xf>
    <xf numFmtId="0" fontId="1" fillId="2" borderId="48" xfId="0" applyFont="1" applyFill="1" applyBorder="1"/>
    <xf numFmtId="0" fontId="1" fillId="2" borderId="32" xfId="0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0" fillId="0" borderId="18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0" fillId="0" borderId="0" xfId="0" applyFill="1"/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0" borderId="41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90" t="s">
        <v>85</v>
      </c>
      <c r="C2" s="490"/>
      <c r="D2" s="490"/>
      <c r="E2" s="490"/>
      <c r="F2" s="490"/>
      <c r="G2" s="490"/>
      <c r="H2" s="490"/>
    </row>
    <row r="3" spans="1:10" ht="18.75" x14ac:dyDescent="0.3">
      <c r="B3" s="490" t="s">
        <v>86</v>
      </c>
      <c r="C3" s="490"/>
      <c r="D3" s="490"/>
      <c r="E3" s="490"/>
      <c r="F3" s="490"/>
      <c r="G3" s="490"/>
      <c r="H3" s="490"/>
    </row>
    <row r="4" spans="1:10" x14ac:dyDescent="0.25">
      <c r="B4" s="491" t="s">
        <v>111</v>
      </c>
      <c r="C4" s="491"/>
      <c r="D4" s="491"/>
      <c r="E4" s="491"/>
      <c r="F4" s="491"/>
      <c r="G4" s="491"/>
      <c r="H4" s="491"/>
    </row>
    <row r="5" spans="1:10" x14ac:dyDescent="0.25">
      <c r="B5" s="491" t="s">
        <v>87</v>
      </c>
      <c r="C5" s="491"/>
      <c r="D5" s="491"/>
      <c r="E5" s="491"/>
      <c r="F5" s="491"/>
      <c r="G5" s="491"/>
      <c r="H5" s="491"/>
    </row>
    <row r="6" spans="1:10" x14ac:dyDescent="0.25">
      <c r="B6" s="491" t="s">
        <v>96</v>
      </c>
      <c r="C6" s="491"/>
      <c r="D6" s="491"/>
      <c r="E6" s="491"/>
      <c r="F6" s="491"/>
      <c r="G6" s="491"/>
      <c r="H6" s="491"/>
    </row>
    <row r="7" spans="1:10" x14ac:dyDescent="0.25">
      <c r="C7" s="491"/>
      <c r="D7" s="491"/>
      <c r="E7" s="491"/>
    </row>
    <row r="8" spans="1:10" ht="16.5" thickBot="1" x14ac:dyDescent="0.3">
      <c r="F8" s="489" t="s">
        <v>66</v>
      </c>
      <c r="G8" s="489"/>
      <c r="H8" s="489"/>
    </row>
    <row r="9" spans="1:10" x14ac:dyDescent="0.25">
      <c r="A9" s="487" t="s">
        <v>0</v>
      </c>
      <c r="B9" s="485" t="s">
        <v>1</v>
      </c>
      <c r="C9" s="493" t="s">
        <v>2</v>
      </c>
      <c r="D9" s="495" t="s">
        <v>3</v>
      </c>
      <c r="E9" s="495" t="s">
        <v>4</v>
      </c>
      <c r="F9" s="485" t="s">
        <v>5</v>
      </c>
      <c r="G9" s="485"/>
      <c r="H9" s="485"/>
      <c r="I9" s="486"/>
    </row>
    <row r="10" spans="1:10" ht="16.5" thickBot="1" x14ac:dyDescent="0.3">
      <c r="A10" s="488"/>
      <c r="B10" s="492"/>
      <c r="C10" s="494"/>
      <c r="D10" s="496"/>
      <c r="E10" s="496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82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83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83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83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84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90" t="s">
        <v>95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77"/>
    </row>
    <row r="3" spans="1:19" ht="18.75" x14ac:dyDescent="0.3">
      <c r="B3" s="490" t="s">
        <v>86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1:19" x14ac:dyDescent="0.25">
      <c r="B4" s="491" t="s">
        <v>111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19" x14ac:dyDescent="0.25">
      <c r="B5" s="491" t="s">
        <v>87</v>
      </c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</row>
    <row r="6" spans="1:19" x14ac:dyDescent="0.25">
      <c r="B6" s="491" t="s">
        <v>96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</row>
    <row r="7" spans="1:19" x14ac:dyDescent="0.25">
      <c r="B7" s="491" t="s">
        <v>94</v>
      </c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</row>
    <row r="8" spans="1:19" ht="16.5" thickBot="1" x14ac:dyDescent="0.3">
      <c r="M8" s="31"/>
      <c r="N8" s="31"/>
      <c r="O8" s="583" t="s">
        <v>66</v>
      </c>
      <c r="P8" s="583"/>
      <c r="Q8" s="583"/>
      <c r="R8" s="32"/>
      <c r="S8" s="32"/>
    </row>
    <row r="9" spans="1:19" ht="50.45" customHeight="1" x14ac:dyDescent="0.25">
      <c r="A9" s="487" t="s">
        <v>0</v>
      </c>
      <c r="B9" s="486" t="s">
        <v>1</v>
      </c>
      <c r="C9" s="581" t="s">
        <v>98</v>
      </c>
      <c r="D9" s="495"/>
      <c r="E9" s="495"/>
      <c r="F9" s="495"/>
      <c r="G9" s="582"/>
      <c r="H9" s="581" t="s">
        <v>97</v>
      </c>
      <c r="I9" s="495"/>
      <c r="J9" s="495"/>
      <c r="K9" s="495"/>
      <c r="L9" s="585"/>
      <c r="M9" s="577" t="s">
        <v>108</v>
      </c>
      <c r="N9" s="578"/>
      <c r="O9" s="578"/>
      <c r="P9" s="578"/>
      <c r="Q9" s="579"/>
      <c r="R9" s="33"/>
      <c r="S9" s="32"/>
    </row>
    <row r="10" spans="1:19" ht="16.5" thickBot="1" x14ac:dyDescent="0.3">
      <c r="A10" s="488"/>
      <c r="B10" s="584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80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80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80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80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80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A22:A26"/>
    <mergeCell ref="C9:G9"/>
    <mergeCell ref="O8:Q8"/>
    <mergeCell ref="A9:A10"/>
    <mergeCell ref="B9:B10"/>
    <mergeCell ref="H9:L9"/>
    <mergeCell ref="B7:P7"/>
    <mergeCell ref="M9:Q9"/>
    <mergeCell ref="B3:P3"/>
    <mergeCell ref="B2:P2"/>
    <mergeCell ref="B4:P4"/>
    <mergeCell ref="B5:P5"/>
    <mergeCell ref="B6:P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510" t="s">
        <v>130</v>
      </c>
      <c r="F6" s="510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504" t="s">
        <v>131</v>
      </c>
      <c r="H12" s="504"/>
      <c r="I12" s="504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504"/>
      <c r="H13" s="504"/>
      <c r="I13" s="504"/>
    </row>
    <row r="14" spans="1:31" s="122" customFormat="1" ht="18.75" x14ac:dyDescent="0.3">
      <c r="A14" s="118" t="s">
        <v>210</v>
      </c>
      <c r="B14" s="119"/>
      <c r="C14" s="118"/>
      <c r="D14" s="118"/>
      <c r="E14" s="511" t="s">
        <v>133</v>
      </c>
      <c r="F14" s="512"/>
      <c r="G14" s="506"/>
      <c r="H14" s="506"/>
      <c r="I14" s="506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507"/>
      <c r="H15" s="508"/>
      <c r="I15" s="509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502" t="s">
        <v>135</v>
      </c>
      <c r="F16" s="503"/>
      <c r="G16" s="504"/>
      <c r="H16" s="504"/>
      <c r="I16" s="504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502" t="s">
        <v>136</v>
      </c>
      <c r="F17" s="503"/>
      <c r="G17" s="505"/>
      <c r="H17" s="504"/>
      <c r="I17" s="504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502" t="s">
        <v>138</v>
      </c>
      <c r="F18" s="503"/>
      <c r="G18" s="506"/>
      <c r="H18" s="506"/>
      <c r="I18" s="506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502" t="s">
        <v>140</v>
      </c>
      <c r="F19" s="503"/>
      <c r="G19" s="504"/>
      <c r="H19" s="504"/>
      <c r="I19" s="504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502" t="s">
        <v>142</v>
      </c>
      <c r="F20" s="503"/>
      <c r="G20" s="504"/>
      <c r="H20" s="504"/>
      <c r="I20" s="504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504"/>
      <c r="H21" s="504"/>
      <c r="I21" s="504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504"/>
      <c r="H22" s="504"/>
      <c r="I22" s="504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90" t="s">
        <v>85</v>
      </c>
      <c r="C28" s="490"/>
      <c r="D28" s="490"/>
      <c r="E28" s="490"/>
      <c r="F28" s="490"/>
      <c r="G28" s="490"/>
      <c r="H28" s="490"/>
    </row>
    <row r="29" spans="1:31" ht="18.75" x14ac:dyDescent="0.3">
      <c r="B29" s="490" t="s">
        <v>86</v>
      </c>
      <c r="C29" s="490"/>
      <c r="D29" s="490"/>
      <c r="E29" s="490"/>
      <c r="F29" s="490"/>
      <c r="G29" s="490"/>
      <c r="H29" s="490"/>
    </row>
    <row r="30" spans="1:31" ht="18.75" x14ac:dyDescent="0.3">
      <c r="B30" s="490" t="s">
        <v>207</v>
      </c>
      <c r="C30" s="490"/>
      <c r="D30" s="490"/>
      <c r="E30" s="490"/>
      <c r="F30" s="490"/>
      <c r="G30" s="490"/>
      <c r="H30" s="490"/>
    </row>
    <row r="31" spans="1:31" x14ac:dyDescent="0.25">
      <c r="B31" s="491" t="s">
        <v>87</v>
      </c>
      <c r="C31" s="491"/>
      <c r="D31" s="491"/>
      <c r="E31" s="491"/>
      <c r="F31" s="491"/>
      <c r="G31" s="491"/>
      <c r="H31" s="491"/>
    </row>
    <row r="32" spans="1:31" ht="19.5" customHeight="1" x14ac:dyDescent="0.25">
      <c r="C32" s="501" t="s">
        <v>208</v>
      </c>
      <c r="D32" s="501"/>
      <c r="E32" s="501"/>
    </row>
    <row r="33" spans="1:31" ht="16.5" thickBot="1" x14ac:dyDescent="0.3">
      <c r="F33" s="489" t="s">
        <v>66</v>
      </c>
      <c r="G33" s="489"/>
      <c r="H33" s="489"/>
    </row>
    <row r="34" spans="1:31" ht="15.75" customHeight="1" x14ac:dyDescent="0.25">
      <c r="A34" s="487" t="s">
        <v>0</v>
      </c>
      <c r="B34" s="495" t="s">
        <v>1</v>
      </c>
      <c r="C34" s="493" t="s">
        <v>2</v>
      </c>
      <c r="D34" s="495" t="s">
        <v>3</v>
      </c>
      <c r="E34" s="495" t="s">
        <v>4</v>
      </c>
      <c r="F34" s="485" t="s">
        <v>5</v>
      </c>
      <c r="G34" s="485"/>
      <c r="H34" s="485"/>
      <c r="I34" s="486"/>
    </row>
    <row r="35" spans="1:31" ht="53.25" customHeight="1" thickBot="1" x14ac:dyDescent="0.3">
      <c r="A35" s="488"/>
      <c r="B35" s="496"/>
      <c r="C35" s="494"/>
      <c r="D35" s="496"/>
      <c r="E35" s="496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497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498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498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498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498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498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499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497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498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498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499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497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499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497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499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497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498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498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499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497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498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498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498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499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497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498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498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498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499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500" t="s">
        <v>198</v>
      </c>
      <c r="C120" s="500"/>
    </row>
    <row r="121" spans="1:9" ht="12.75" customHeight="1" x14ac:dyDescent="0.25">
      <c r="A121" s="188"/>
    </row>
    <row r="122" spans="1:9" ht="31.5" customHeight="1" x14ac:dyDescent="0.25">
      <c r="A122" s="188"/>
      <c r="B122" s="500" t="s">
        <v>199</v>
      </c>
      <c r="C122" s="500"/>
      <c r="D122" s="500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500" t="s">
        <v>200</v>
      </c>
      <c r="C124" s="500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G15:I15"/>
    <mergeCell ref="E6:F6"/>
    <mergeCell ref="G12:I12"/>
    <mergeCell ref="G13:I13"/>
    <mergeCell ref="E14:F14"/>
    <mergeCell ref="G14:I14"/>
    <mergeCell ref="E16:F16"/>
    <mergeCell ref="G16:I16"/>
    <mergeCell ref="E17:F17"/>
    <mergeCell ref="G17:I17"/>
    <mergeCell ref="E18:F18"/>
    <mergeCell ref="G18:I18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F33:H33"/>
    <mergeCell ref="A34:A35"/>
    <mergeCell ref="B34:B35"/>
    <mergeCell ref="C34:C35"/>
    <mergeCell ref="D34:D35"/>
    <mergeCell ref="E34:E35"/>
    <mergeCell ref="F34:I34"/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7"/>
  <sheetViews>
    <sheetView tabSelected="1" topLeftCell="A97" zoomScaleNormal="100" workbookViewId="0">
      <selection activeCell="J155" sqref="J155"/>
    </sheetView>
  </sheetViews>
  <sheetFormatPr defaultColWidth="8.85546875" defaultRowHeight="15.75" x14ac:dyDescent="0.25"/>
  <cols>
    <col min="1" max="1" width="8.7109375" style="223" customWidth="1"/>
    <col min="2" max="2" width="44.140625" style="225" customWidth="1"/>
    <col min="3" max="3" width="15.7109375" style="128" customWidth="1"/>
    <col min="4" max="4" width="15.140625" style="128" customWidth="1"/>
    <col min="5" max="5" width="15.28515625" style="128" customWidth="1"/>
    <col min="6" max="6" width="10.7109375" style="128" customWidth="1"/>
    <col min="7" max="7" width="12.7109375" style="128" customWidth="1"/>
    <col min="8" max="9" width="10.7109375" style="128" customWidth="1"/>
    <col min="10" max="10" width="31.7109375" style="230" customWidth="1"/>
    <col min="11" max="11" width="26.42578125" style="114" customWidth="1"/>
    <col min="12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514" t="s">
        <v>394</v>
      </c>
      <c r="I1" s="514"/>
    </row>
    <row r="2" spans="1:31" s="296" customFormat="1" x14ac:dyDescent="0.25">
      <c r="A2" s="223"/>
      <c r="B2" s="225"/>
      <c r="C2" s="128"/>
      <c r="D2" s="128"/>
      <c r="E2" s="128"/>
      <c r="F2" s="128"/>
      <c r="G2" s="128"/>
      <c r="H2" s="514" t="s">
        <v>398</v>
      </c>
      <c r="I2" s="514"/>
      <c r="J2" s="29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296" customFormat="1" x14ac:dyDescent="0.25">
      <c r="A3" s="223"/>
      <c r="B3" s="225"/>
      <c r="C3" s="128"/>
      <c r="D3" s="128"/>
      <c r="E3" s="128"/>
      <c r="F3" s="128"/>
      <c r="G3" s="128"/>
      <c r="H3" s="128"/>
      <c r="I3" s="128"/>
      <c r="J3" s="297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8"/>
      <c r="B4" s="219" t="s">
        <v>124</v>
      </c>
      <c r="C4" s="218"/>
      <c r="D4" s="218"/>
      <c r="E4" s="218" t="s">
        <v>125</v>
      </c>
      <c r="F4" s="218"/>
      <c r="G4" s="218"/>
      <c r="H4" s="218"/>
      <c r="I4" s="218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8"/>
      <c r="B5" s="219" t="s">
        <v>126</v>
      </c>
      <c r="C5" s="218"/>
      <c r="D5" s="218"/>
      <c r="E5" s="218" t="s">
        <v>441</v>
      </c>
      <c r="F5" s="218"/>
      <c r="G5" s="220"/>
      <c r="H5" s="218"/>
      <c r="I5" s="218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8"/>
      <c r="B6" s="221" t="s">
        <v>440</v>
      </c>
      <c r="C6" s="218"/>
      <c r="D6" s="218"/>
      <c r="E6" s="218" t="s">
        <v>87</v>
      </c>
      <c r="F6" s="218"/>
      <c r="G6" s="218"/>
      <c r="H6" s="218"/>
      <c r="I6" s="218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8"/>
      <c r="B7" s="116" t="s">
        <v>87</v>
      </c>
      <c r="C7" s="218"/>
      <c r="D7" s="218"/>
      <c r="E7" s="218" t="s">
        <v>435</v>
      </c>
      <c r="F7" s="218"/>
      <c r="G7" s="218"/>
      <c r="H7" s="218"/>
      <c r="I7" s="218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8"/>
      <c r="B8" s="221" t="s">
        <v>434</v>
      </c>
      <c r="C8" s="218"/>
      <c r="D8" s="218"/>
      <c r="E8" s="540" t="s">
        <v>130</v>
      </c>
      <c r="F8" s="540"/>
      <c r="G8" s="218"/>
      <c r="H8" s="218"/>
      <c r="I8" s="218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8"/>
      <c r="B9" s="222" t="s">
        <v>130</v>
      </c>
      <c r="C9" s="218"/>
      <c r="D9" s="218"/>
      <c r="E9" s="218"/>
      <c r="F9" s="218"/>
      <c r="G9" s="218"/>
      <c r="H9" s="218"/>
      <c r="I9" s="218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8"/>
      <c r="B10" s="219"/>
      <c r="C10" s="218"/>
      <c r="D10" s="218"/>
      <c r="E10" s="218"/>
      <c r="F10" s="218"/>
      <c r="G10" s="218"/>
      <c r="H10" s="218"/>
      <c r="I10" s="218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4"/>
      <c r="C11" s="223"/>
      <c r="D11" s="223"/>
      <c r="E11" s="223"/>
      <c r="F11" s="223"/>
      <c r="G11" s="223"/>
      <c r="H11" s="223"/>
      <c r="I11" s="223"/>
    </row>
    <row r="12" spans="1:31" hidden="1" x14ac:dyDescent="0.25">
      <c r="B12" s="224"/>
      <c r="C12" s="223"/>
      <c r="D12" s="223"/>
      <c r="E12" s="223"/>
      <c r="F12" s="223"/>
      <c r="G12" s="223"/>
      <c r="H12" s="223"/>
      <c r="I12" s="223"/>
    </row>
    <row r="13" spans="1:31" hidden="1" x14ac:dyDescent="0.25">
      <c r="B13" s="224"/>
      <c r="C13" s="223"/>
      <c r="D13" s="223"/>
      <c r="E13" s="223"/>
      <c r="F13" s="223"/>
      <c r="G13" s="223"/>
      <c r="H13" s="223"/>
      <c r="I13" s="223"/>
    </row>
    <row r="14" spans="1:31" ht="18.75" x14ac:dyDescent="0.3">
      <c r="A14" s="115"/>
      <c r="B14" s="116"/>
      <c r="C14" s="115"/>
      <c r="D14" s="115"/>
      <c r="E14" s="115"/>
      <c r="F14" s="115"/>
      <c r="G14" s="541" t="s">
        <v>131</v>
      </c>
      <c r="H14" s="542"/>
      <c r="I14" s="543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533">
        <v>2023</v>
      </c>
      <c r="H15" s="504"/>
      <c r="I15" s="534"/>
    </row>
    <row r="16" spans="1:31" s="122" customFormat="1" ht="18.75" x14ac:dyDescent="0.3">
      <c r="A16" s="118" t="s">
        <v>210</v>
      </c>
      <c r="B16" s="119"/>
      <c r="C16" s="118"/>
      <c r="D16" s="118"/>
      <c r="E16" s="511" t="s">
        <v>133</v>
      </c>
      <c r="F16" s="511"/>
      <c r="G16" s="544" t="s">
        <v>418</v>
      </c>
      <c r="H16" s="506"/>
      <c r="I16" s="545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420</v>
      </c>
      <c r="B17" s="119"/>
      <c r="C17" s="118"/>
      <c r="D17" s="118"/>
      <c r="E17" s="217"/>
      <c r="F17" s="217"/>
      <c r="G17" s="533"/>
      <c r="H17" s="504"/>
      <c r="I17" s="534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502" t="s">
        <v>135</v>
      </c>
      <c r="F18" s="502"/>
      <c r="G18" s="533">
        <v>150</v>
      </c>
      <c r="H18" s="504"/>
      <c r="I18" s="534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421</v>
      </c>
      <c r="B19" s="119"/>
      <c r="C19" s="118"/>
      <c r="D19" s="118"/>
      <c r="E19" s="502" t="s">
        <v>136</v>
      </c>
      <c r="F19" s="502"/>
      <c r="G19" s="549">
        <v>5110136900</v>
      </c>
      <c r="H19" s="504"/>
      <c r="I19" s="534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442</v>
      </c>
      <c r="B20" s="119"/>
      <c r="C20" s="118"/>
      <c r="D20" s="118"/>
      <c r="E20" s="502" t="s">
        <v>138</v>
      </c>
      <c r="F20" s="502"/>
      <c r="G20" s="544" t="s">
        <v>419</v>
      </c>
      <c r="H20" s="506"/>
      <c r="I20" s="545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502" t="s">
        <v>140</v>
      </c>
      <c r="F21" s="502"/>
      <c r="G21" s="533">
        <v>91514</v>
      </c>
      <c r="H21" s="504"/>
      <c r="I21" s="534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502" t="s">
        <v>142</v>
      </c>
      <c r="F22" s="502"/>
      <c r="G22" s="533" t="s">
        <v>426</v>
      </c>
      <c r="H22" s="504"/>
      <c r="I22" s="534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533"/>
      <c r="H23" s="504"/>
      <c r="I23" s="534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533"/>
      <c r="H24" s="504"/>
      <c r="I24" s="534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458</v>
      </c>
      <c r="B25" s="119"/>
      <c r="C25" s="118"/>
      <c r="D25" s="118"/>
      <c r="E25" s="118"/>
      <c r="F25" s="118"/>
      <c r="G25" s="533"/>
      <c r="H25" s="504"/>
      <c r="I25" s="534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422</v>
      </c>
      <c r="B26" s="119"/>
      <c r="C26" s="118"/>
      <c r="D26" s="118"/>
      <c r="E26" s="118"/>
      <c r="F26" s="118"/>
      <c r="G26" s="533"/>
      <c r="H26" s="504"/>
      <c r="I26" s="534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423</v>
      </c>
      <c r="B27" s="119"/>
      <c r="C27" s="118"/>
      <c r="D27" s="118"/>
      <c r="E27" s="118"/>
      <c r="F27" s="118"/>
      <c r="G27" s="533"/>
      <c r="H27" s="504"/>
      <c r="I27" s="534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457</v>
      </c>
      <c r="B28" s="119"/>
      <c r="C28" s="118"/>
      <c r="D28" s="118"/>
      <c r="E28" s="118"/>
      <c r="F28" s="118"/>
      <c r="G28" s="546"/>
      <c r="H28" s="547"/>
      <c r="I28" s="548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5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37" t="s">
        <v>85</v>
      </c>
      <c r="C30" s="537"/>
      <c r="D30" s="537"/>
      <c r="E30" s="537"/>
      <c r="F30" s="537"/>
      <c r="G30" s="537"/>
      <c r="H30" s="537"/>
    </row>
    <row r="31" spans="1:31" ht="18.75" x14ac:dyDescent="0.25">
      <c r="B31" s="537" t="s">
        <v>443</v>
      </c>
      <c r="C31" s="537"/>
      <c r="D31" s="537"/>
      <c r="E31" s="537"/>
      <c r="F31" s="537"/>
      <c r="G31" s="537"/>
      <c r="H31" s="537"/>
    </row>
    <row r="32" spans="1:31" ht="18.75" x14ac:dyDescent="0.25">
      <c r="B32" s="537" t="s">
        <v>424</v>
      </c>
      <c r="C32" s="537"/>
      <c r="D32" s="537"/>
      <c r="E32" s="537"/>
      <c r="F32" s="537"/>
      <c r="G32" s="537"/>
      <c r="H32" s="537"/>
    </row>
    <row r="33" spans="1:31" x14ac:dyDescent="0.25">
      <c r="B33" s="538" t="s">
        <v>87</v>
      </c>
      <c r="C33" s="538"/>
      <c r="D33" s="538"/>
      <c r="E33" s="538"/>
      <c r="F33" s="538"/>
      <c r="G33" s="538"/>
      <c r="H33" s="538"/>
    </row>
    <row r="34" spans="1:31" ht="19.5" customHeight="1" x14ac:dyDescent="0.25">
      <c r="B34" s="227"/>
      <c r="C34" s="355" t="s">
        <v>464</v>
      </c>
      <c r="D34" s="227"/>
      <c r="E34" s="227"/>
      <c r="F34" s="227"/>
      <c r="G34" s="405"/>
      <c r="H34" s="405"/>
    </row>
    <row r="35" spans="1:31" ht="16.5" thickBot="1" x14ac:dyDescent="0.3">
      <c r="F35" s="539" t="s">
        <v>66</v>
      </c>
      <c r="G35" s="539"/>
      <c r="H35" s="539"/>
    </row>
    <row r="36" spans="1:31" ht="15.75" customHeight="1" x14ac:dyDescent="0.25">
      <c r="A36" s="525" t="s">
        <v>0</v>
      </c>
      <c r="B36" s="527" t="s">
        <v>1</v>
      </c>
      <c r="C36" s="529" t="s">
        <v>439</v>
      </c>
      <c r="D36" s="531" t="s">
        <v>3</v>
      </c>
      <c r="E36" s="527" t="s">
        <v>427</v>
      </c>
      <c r="F36" s="535" t="s">
        <v>5</v>
      </c>
      <c r="G36" s="535"/>
      <c r="H36" s="535"/>
      <c r="I36" s="536"/>
      <c r="J36" s="449"/>
    </row>
    <row r="37" spans="1:31" ht="89.25" customHeight="1" thickBot="1" x14ac:dyDescent="0.3">
      <c r="A37" s="526"/>
      <c r="B37" s="528"/>
      <c r="C37" s="530"/>
      <c r="D37" s="532"/>
      <c r="E37" s="528"/>
      <c r="F37" s="226" t="s">
        <v>6</v>
      </c>
      <c r="G37" s="226" t="s">
        <v>7</v>
      </c>
      <c r="H37" s="387" t="s">
        <v>431</v>
      </c>
      <c r="I37" s="388" t="s">
        <v>432</v>
      </c>
      <c r="J37" s="449"/>
      <c r="K37" s="315"/>
      <c r="L37" s="316"/>
    </row>
    <row r="38" spans="1:31" ht="32.25" customHeight="1" thickBot="1" x14ac:dyDescent="0.3">
      <c r="A38" s="519" t="s">
        <v>218</v>
      </c>
      <c r="B38" s="520"/>
      <c r="C38" s="520"/>
      <c r="D38" s="520"/>
      <c r="E38" s="520"/>
      <c r="F38" s="520"/>
      <c r="G38" s="520"/>
      <c r="H38" s="520"/>
      <c r="I38" s="521"/>
      <c r="J38" s="449"/>
    </row>
    <row r="39" spans="1:31" ht="40.5" customHeight="1" thickBot="1" x14ac:dyDescent="0.3">
      <c r="A39" s="426" t="s">
        <v>11</v>
      </c>
      <c r="B39" s="443" t="s">
        <v>230</v>
      </c>
      <c r="C39" s="427">
        <v>26493.9</v>
      </c>
      <c r="D39" s="429">
        <v>41965</v>
      </c>
      <c r="E39" s="429">
        <v>41965</v>
      </c>
      <c r="F39" s="429">
        <v>41965</v>
      </c>
      <c r="G39" s="430" t="s">
        <v>256</v>
      </c>
      <c r="H39" s="430" t="s">
        <v>256</v>
      </c>
      <c r="I39" s="431" t="s">
        <v>256</v>
      </c>
      <c r="J39" s="450"/>
    </row>
    <row r="40" spans="1:31" ht="51" customHeight="1" x14ac:dyDescent="0.25">
      <c r="A40" s="407" t="s">
        <v>26</v>
      </c>
      <c r="B40" s="475" t="s">
        <v>217</v>
      </c>
      <c r="C40" s="434">
        <v>133083.70000000001</v>
      </c>
      <c r="D40" s="435">
        <v>108303.7</v>
      </c>
      <c r="E40" s="435">
        <f>E41+E57</f>
        <v>108905.50000000001</v>
      </c>
      <c r="F40" s="420">
        <f>F41+F57</f>
        <v>25315.9</v>
      </c>
      <c r="G40" s="420">
        <f>G41+G57</f>
        <v>28329.9</v>
      </c>
      <c r="H40" s="420">
        <f>H41+H57</f>
        <v>27388.9</v>
      </c>
      <c r="I40" s="436">
        <f>I41+I57</f>
        <v>27870.799999999999</v>
      </c>
      <c r="J40" s="449"/>
    </row>
    <row r="41" spans="1:31" ht="32.25" thickBot="1" x14ac:dyDescent="0.3">
      <c r="A41" s="333" t="s">
        <v>27</v>
      </c>
      <c r="B41" s="408" t="s">
        <v>146</v>
      </c>
      <c r="C41" s="329">
        <v>128149.2</v>
      </c>
      <c r="D41" s="320">
        <v>103185.7</v>
      </c>
      <c r="E41" s="319">
        <f>E42+E43+E51+E52</f>
        <v>103218.60000000002</v>
      </c>
      <c r="F41" s="320">
        <f>SUM(F42+F43)</f>
        <v>23349.4</v>
      </c>
      <c r="G41" s="320">
        <f>SUM(G42+G43+G51+G52+G53+G54+G55+G56)</f>
        <v>27089.5</v>
      </c>
      <c r="H41" s="320">
        <f>SUM(H42+H43+H51+H52+H53+H54+H55+H56)</f>
        <v>26148.9</v>
      </c>
      <c r="I41" s="318">
        <f>SUM(I42+I43+I51+I52+I53+I54+I55+I56)</f>
        <v>26630.799999999999</v>
      </c>
      <c r="J41" s="449"/>
    </row>
    <row r="42" spans="1:31" s="145" customFormat="1" ht="68.25" customHeight="1" x14ac:dyDescent="0.25">
      <c r="A42" s="333" t="s">
        <v>41</v>
      </c>
      <c r="B42" s="367" t="s">
        <v>402</v>
      </c>
      <c r="C42" s="329">
        <v>124564.9</v>
      </c>
      <c r="D42" s="329">
        <v>99372.1</v>
      </c>
      <c r="E42" s="435">
        <f t="shared" ref="E42:E47" si="0">F42+G42+H42+I42</f>
        <v>99405.000000000015</v>
      </c>
      <c r="F42" s="320">
        <v>21990.400000000001</v>
      </c>
      <c r="G42" s="320">
        <v>25804.9</v>
      </c>
      <c r="H42" s="320">
        <v>25804.9</v>
      </c>
      <c r="I42" s="318">
        <v>25804.799999999999</v>
      </c>
      <c r="J42" s="465"/>
      <c r="K42" s="143"/>
      <c r="L42" s="461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409" t="s">
        <v>42</v>
      </c>
      <c r="B43" s="335" t="s">
        <v>150</v>
      </c>
      <c r="C43" s="438">
        <v>3584.3</v>
      </c>
      <c r="D43" s="438">
        <v>3813.6</v>
      </c>
      <c r="E43" s="468">
        <f>SUM(E44+E45+E47)</f>
        <v>3813.6</v>
      </c>
      <c r="F43" s="468">
        <f t="shared" ref="F43:I43" si="1">SUM(F44+F45+F47)</f>
        <v>1359</v>
      </c>
      <c r="G43" s="468">
        <f t="shared" si="1"/>
        <v>1284.5999999999999</v>
      </c>
      <c r="H43" s="468">
        <f t="shared" si="1"/>
        <v>344</v>
      </c>
      <c r="I43" s="384">
        <f t="shared" si="1"/>
        <v>826</v>
      </c>
      <c r="J43" s="452" t="s">
        <v>428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333"/>
      <c r="B44" s="330" t="s">
        <v>447</v>
      </c>
      <c r="C44" s="329">
        <v>3500.8</v>
      </c>
      <c r="D44" s="329">
        <v>3813.6</v>
      </c>
      <c r="E44" s="320">
        <f t="shared" si="0"/>
        <v>3813.6</v>
      </c>
      <c r="F44" s="320">
        <v>1359</v>
      </c>
      <c r="G44" s="320">
        <v>1284.5999999999999</v>
      </c>
      <c r="H44" s="320">
        <v>344</v>
      </c>
      <c r="I44" s="318">
        <v>826</v>
      </c>
      <c r="J44" s="449"/>
    </row>
    <row r="45" spans="1:31" ht="63" customHeight="1" x14ac:dyDescent="0.25">
      <c r="A45" s="333"/>
      <c r="B45" s="330" t="s">
        <v>448</v>
      </c>
      <c r="C45" s="329">
        <v>83.5</v>
      </c>
      <c r="D45" s="329">
        <v>0</v>
      </c>
      <c r="E45" s="320">
        <f t="shared" si="0"/>
        <v>0</v>
      </c>
      <c r="F45" s="320">
        <v>0</v>
      </c>
      <c r="G45" s="320">
        <v>0</v>
      </c>
      <c r="H45" s="320">
        <v>0</v>
      </c>
      <c r="I45" s="318">
        <v>0</v>
      </c>
      <c r="J45" s="449"/>
    </row>
    <row r="46" spans="1:31" ht="36" customHeight="1" x14ac:dyDescent="0.25">
      <c r="A46" s="333"/>
      <c r="B46" s="331" t="s">
        <v>449</v>
      </c>
      <c r="C46" s="329"/>
      <c r="D46" s="329"/>
      <c r="E46" s="320"/>
      <c r="F46" s="320"/>
      <c r="G46" s="320"/>
      <c r="H46" s="320"/>
      <c r="I46" s="318"/>
      <c r="J46" s="449"/>
    </row>
    <row r="47" spans="1:31" s="113" customFormat="1" ht="21" customHeight="1" thickBot="1" x14ac:dyDescent="0.3">
      <c r="A47" s="337"/>
      <c r="B47" s="425" t="s">
        <v>450</v>
      </c>
      <c r="C47" s="467"/>
      <c r="D47" s="467">
        <v>0</v>
      </c>
      <c r="E47" s="325">
        <f t="shared" si="0"/>
        <v>0</v>
      </c>
      <c r="F47" s="469">
        <v>0</v>
      </c>
      <c r="G47" s="469">
        <v>0</v>
      </c>
      <c r="H47" s="469">
        <v>0</v>
      </c>
      <c r="I47" s="342">
        <v>0</v>
      </c>
      <c r="J47" s="449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113" customFormat="1" ht="51.75" customHeight="1" x14ac:dyDescent="0.25">
      <c r="A48" s="407"/>
      <c r="B48" s="433" t="s">
        <v>407</v>
      </c>
      <c r="C48" s="434"/>
      <c r="D48" s="434"/>
      <c r="E48" s="435">
        <f t="shared" ref="E48" si="2">F48+G48+H48+I48</f>
        <v>0</v>
      </c>
      <c r="F48" s="420"/>
      <c r="G48" s="420"/>
      <c r="H48" s="420"/>
      <c r="I48" s="436"/>
      <c r="J48" s="449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ht="31.15" customHeight="1" x14ac:dyDescent="0.25">
      <c r="A49" s="333"/>
      <c r="B49" s="332" t="s">
        <v>429</v>
      </c>
      <c r="C49" s="329"/>
      <c r="D49" s="329"/>
      <c r="E49" s="319">
        <v>0</v>
      </c>
      <c r="F49" s="320"/>
      <c r="G49" s="320"/>
      <c r="H49" s="320"/>
      <c r="I49" s="318"/>
      <c r="J49" s="449"/>
    </row>
    <row r="50" spans="1:31" s="448" customFormat="1" ht="40.5" customHeight="1" x14ac:dyDescent="0.25">
      <c r="A50" s="476"/>
      <c r="B50" s="459"/>
      <c r="C50" s="460"/>
      <c r="D50" s="460"/>
      <c r="E50" s="395"/>
      <c r="F50" s="459"/>
      <c r="G50" s="460"/>
      <c r="H50" s="460"/>
      <c r="I50" s="477"/>
      <c r="J50" s="395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s="145" customFormat="1" ht="37.5" customHeight="1" x14ac:dyDescent="0.25">
      <c r="A51" s="333" t="s">
        <v>45</v>
      </c>
      <c r="B51" s="458" t="s">
        <v>156</v>
      </c>
      <c r="C51" s="329"/>
      <c r="D51" s="329"/>
      <c r="E51" s="319">
        <f>F51+G51+H51+I51</f>
        <v>0</v>
      </c>
      <c r="F51" s="319"/>
      <c r="G51" s="319"/>
      <c r="H51" s="319"/>
      <c r="I51" s="322"/>
      <c r="J51" s="457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471" t="s">
        <v>46</v>
      </c>
      <c r="B52" s="372" t="s">
        <v>17</v>
      </c>
      <c r="C52" s="416"/>
      <c r="D52" s="416"/>
      <c r="E52" s="363">
        <v>0</v>
      </c>
      <c r="F52" s="325"/>
      <c r="G52" s="325"/>
      <c r="H52" s="325"/>
      <c r="I52" s="326"/>
      <c r="J52" s="452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1.5" x14ac:dyDescent="0.25">
      <c r="A53" s="373" t="s">
        <v>47</v>
      </c>
      <c r="B53" s="411" t="s">
        <v>88</v>
      </c>
      <c r="C53" s="438"/>
      <c r="D53" s="438"/>
      <c r="E53" s="439">
        <v>0</v>
      </c>
      <c r="F53" s="320"/>
      <c r="G53" s="320"/>
      <c r="H53" s="320"/>
      <c r="I53" s="318"/>
      <c r="J53" s="452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x14ac:dyDescent="0.25">
      <c r="A54" s="412" t="s">
        <v>48</v>
      </c>
      <c r="B54" s="408" t="s">
        <v>212</v>
      </c>
      <c r="C54" s="329"/>
      <c r="D54" s="329"/>
      <c r="E54" s="319">
        <v>0</v>
      </c>
      <c r="F54" s="320"/>
      <c r="G54" s="320"/>
      <c r="H54" s="320"/>
      <c r="I54" s="318"/>
      <c r="J54" s="452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x14ac:dyDescent="0.25">
      <c r="A55" s="412" t="s">
        <v>49</v>
      </c>
      <c r="B55" s="408" t="s">
        <v>213</v>
      </c>
      <c r="C55" s="329"/>
      <c r="D55" s="329"/>
      <c r="E55" s="319">
        <f t="shared" ref="E55:E65" si="3">F55+G55+H55+I55</f>
        <v>0</v>
      </c>
      <c r="F55" s="319"/>
      <c r="G55" s="319"/>
      <c r="H55" s="319"/>
      <c r="I55" s="322"/>
      <c r="J55" s="452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x14ac:dyDescent="0.25">
      <c r="A56" s="412" t="s">
        <v>50</v>
      </c>
      <c r="B56" s="408" t="s">
        <v>211</v>
      </c>
      <c r="C56" s="329"/>
      <c r="D56" s="329"/>
      <c r="E56" s="319">
        <f t="shared" si="3"/>
        <v>0</v>
      </c>
      <c r="F56" s="319"/>
      <c r="G56" s="319"/>
      <c r="H56" s="319"/>
      <c r="I56" s="322"/>
      <c r="J56" s="452"/>
      <c r="K56" s="143"/>
      <c r="L56" s="143"/>
      <c r="M56" s="143"/>
      <c r="N56" s="143" t="s">
        <v>425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x14ac:dyDescent="0.25">
      <c r="A57" s="361" t="s">
        <v>40</v>
      </c>
      <c r="B57" s="362" t="s">
        <v>161</v>
      </c>
      <c r="C57" s="416">
        <v>4934.5</v>
      </c>
      <c r="D57" s="416">
        <v>5118</v>
      </c>
      <c r="E57" s="363">
        <f t="shared" si="3"/>
        <v>5686.9</v>
      </c>
      <c r="F57" s="327">
        <f>SUM(F58+F59+F60+F61+F62+F63)</f>
        <v>1966.5</v>
      </c>
      <c r="G57" s="327">
        <f t="shared" ref="G57:I57" si="4">SUM(G58+G59+G60+G61+G62+G63)</f>
        <v>1240.4000000000001</v>
      </c>
      <c r="H57" s="327">
        <f t="shared" si="4"/>
        <v>1240</v>
      </c>
      <c r="I57" s="404">
        <f t="shared" si="4"/>
        <v>1240</v>
      </c>
      <c r="J57" s="449"/>
    </row>
    <row r="58" spans="1:31" ht="20.45" customHeight="1" x14ac:dyDescent="0.25">
      <c r="A58" s="364"/>
      <c r="B58" s="365" t="s">
        <v>89</v>
      </c>
      <c r="C58" s="329">
        <v>363.7</v>
      </c>
      <c r="D58" s="329">
        <v>300</v>
      </c>
      <c r="E58" s="319">
        <f t="shared" si="3"/>
        <v>303</v>
      </c>
      <c r="F58" s="320">
        <v>77.599999999999994</v>
      </c>
      <c r="G58" s="320">
        <v>75.400000000000006</v>
      </c>
      <c r="H58" s="320">
        <v>75</v>
      </c>
      <c r="I58" s="318">
        <v>75</v>
      </c>
      <c r="J58" s="464"/>
    </row>
    <row r="59" spans="1:31" ht="22.15" customHeight="1" x14ac:dyDescent="0.25">
      <c r="A59" s="364"/>
      <c r="B59" s="365" t="s">
        <v>90</v>
      </c>
      <c r="C59" s="329">
        <v>362.5</v>
      </c>
      <c r="D59" s="329">
        <v>800</v>
      </c>
      <c r="E59" s="319">
        <f t="shared" si="3"/>
        <v>550.20000000000005</v>
      </c>
      <c r="F59" s="320">
        <v>100.2</v>
      </c>
      <c r="G59" s="320">
        <v>150</v>
      </c>
      <c r="H59" s="320">
        <v>150</v>
      </c>
      <c r="I59" s="318">
        <v>150</v>
      </c>
      <c r="J59" s="449"/>
    </row>
    <row r="60" spans="1:31" ht="33" customHeight="1" x14ac:dyDescent="0.25">
      <c r="A60" s="364"/>
      <c r="B60" s="365" t="s">
        <v>91</v>
      </c>
      <c r="C60" s="329">
        <v>11.2</v>
      </c>
      <c r="D60" s="329">
        <v>10</v>
      </c>
      <c r="E60" s="319">
        <f t="shared" si="3"/>
        <v>7.5</v>
      </c>
      <c r="F60" s="320">
        <v>0</v>
      </c>
      <c r="G60" s="320">
        <v>2.5</v>
      </c>
      <c r="H60" s="320">
        <v>2.5</v>
      </c>
      <c r="I60" s="318">
        <v>2.5</v>
      </c>
      <c r="J60" s="449"/>
    </row>
    <row r="61" spans="1:31" ht="33" customHeight="1" x14ac:dyDescent="0.25">
      <c r="A61" s="364"/>
      <c r="B61" s="390" t="s">
        <v>162</v>
      </c>
      <c r="C61" s="329">
        <v>1692.5</v>
      </c>
      <c r="D61" s="329">
        <v>2000</v>
      </c>
      <c r="E61" s="319">
        <f t="shared" si="3"/>
        <v>2000</v>
      </c>
      <c r="F61" s="320">
        <v>468.5</v>
      </c>
      <c r="G61" s="320">
        <v>510.5</v>
      </c>
      <c r="H61" s="320">
        <v>510.5</v>
      </c>
      <c r="I61" s="320">
        <v>510.5</v>
      </c>
      <c r="J61" s="449"/>
    </row>
    <row r="62" spans="1:31" ht="23.25" customHeight="1" x14ac:dyDescent="0.25">
      <c r="A62" s="364"/>
      <c r="B62" s="365" t="s">
        <v>163</v>
      </c>
      <c r="C62" s="329">
        <v>2503.9</v>
      </c>
      <c r="D62" s="329">
        <v>2000</v>
      </c>
      <c r="E62" s="319">
        <f t="shared" si="3"/>
        <v>2820.2</v>
      </c>
      <c r="F62" s="320">
        <v>1320.2</v>
      </c>
      <c r="G62" s="320">
        <v>500</v>
      </c>
      <c r="H62" s="320">
        <v>500</v>
      </c>
      <c r="I62" s="318">
        <v>500</v>
      </c>
      <c r="J62" s="353"/>
      <c r="K62" s="353"/>
      <c r="L62" s="353"/>
    </row>
    <row r="63" spans="1:31" ht="33" customHeight="1" x14ac:dyDescent="0.25">
      <c r="A63" s="366"/>
      <c r="B63" s="365" t="s">
        <v>164</v>
      </c>
      <c r="C63" s="329">
        <v>0.7</v>
      </c>
      <c r="D63" s="329">
        <v>8</v>
      </c>
      <c r="E63" s="319">
        <f t="shared" si="3"/>
        <v>6</v>
      </c>
      <c r="F63" s="320">
        <v>0</v>
      </c>
      <c r="G63" s="320">
        <v>2</v>
      </c>
      <c r="H63" s="320">
        <v>2</v>
      </c>
      <c r="I63" s="318">
        <v>2</v>
      </c>
      <c r="J63" s="449"/>
    </row>
    <row r="64" spans="1:31" x14ac:dyDescent="0.25">
      <c r="A64" s="333" t="s">
        <v>231</v>
      </c>
      <c r="B64" s="336" t="s">
        <v>19</v>
      </c>
      <c r="C64" s="329">
        <v>90.8</v>
      </c>
      <c r="D64" s="329">
        <v>200</v>
      </c>
      <c r="E64" s="319">
        <f t="shared" si="3"/>
        <v>98.8</v>
      </c>
      <c r="F64" s="320">
        <v>23.8</v>
      </c>
      <c r="G64" s="320">
        <v>25</v>
      </c>
      <c r="H64" s="320">
        <v>25</v>
      </c>
      <c r="I64" s="318">
        <v>25</v>
      </c>
      <c r="J64" s="449"/>
    </row>
    <row r="65" spans="1:31" ht="19.5" customHeight="1" x14ac:dyDescent="0.25">
      <c r="A65" s="333" t="s">
        <v>232</v>
      </c>
      <c r="B65" s="367" t="s">
        <v>21</v>
      </c>
      <c r="C65" s="329">
        <v>18.399999999999999</v>
      </c>
      <c r="D65" s="329">
        <v>21</v>
      </c>
      <c r="E65" s="319">
        <f t="shared" si="3"/>
        <v>19.100000000000001</v>
      </c>
      <c r="F65" s="320">
        <v>4.0999999999999996</v>
      </c>
      <c r="G65" s="320">
        <v>5</v>
      </c>
      <c r="H65" s="320">
        <v>5</v>
      </c>
      <c r="I65" s="318">
        <v>5</v>
      </c>
      <c r="J65" s="449"/>
    </row>
    <row r="66" spans="1:31" ht="21.75" customHeight="1" x14ac:dyDescent="0.25">
      <c r="A66" s="333" t="s">
        <v>233</v>
      </c>
      <c r="B66" s="368" t="s">
        <v>23</v>
      </c>
      <c r="C66" s="329">
        <v>132974.5</v>
      </c>
      <c r="D66" s="320">
        <v>108082.7</v>
      </c>
      <c r="E66" s="319">
        <f>E40-E64-E65</f>
        <v>108787.6</v>
      </c>
      <c r="F66" s="319">
        <f>F40-F64-F65</f>
        <v>25288.000000000004</v>
      </c>
      <c r="G66" s="319">
        <f>G40-G64-G65</f>
        <v>28299.9</v>
      </c>
      <c r="H66" s="319">
        <f>H40-H64-H65</f>
        <v>27358.9</v>
      </c>
      <c r="I66" s="322">
        <f>I40-I64-I65</f>
        <v>27840.799999999999</v>
      </c>
      <c r="J66" s="449"/>
    </row>
    <row r="67" spans="1:31" s="167" customFormat="1" ht="24" customHeight="1" x14ac:dyDescent="0.3">
      <c r="A67" s="369" t="s">
        <v>68</v>
      </c>
      <c r="B67" s="370" t="s">
        <v>257</v>
      </c>
      <c r="C67" s="415">
        <v>102721</v>
      </c>
      <c r="D67" s="415">
        <v>108240</v>
      </c>
      <c r="E67" s="323">
        <f>E68+E93</f>
        <v>108240</v>
      </c>
      <c r="F67" s="324">
        <f>F68+F93</f>
        <v>29654</v>
      </c>
      <c r="G67" s="324">
        <f>G68+G93</f>
        <v>30261</v>
      </c>
      <c r="H67" s="324">
        <f>H68+H93</f>
        <v>27964</v>
      </c>
      <c r="I67" s="437">
        <f>I68+I93</f>
        <v>20361</v>
      </c>
      <c r="J67" s="453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33" t="s">
        <v>70</v>
      </c>
      <c r="B68" s="371" t="s">
        <v>165</v>
      </c>
      <c r="C68" s="329">
        <v>84735</v>
      </c>
      <c r="D68" s="329">
        <v>85760</v>
      </c>
      <c r="E68" s="319">
        <f>F68+G68+H68+I68</f>
        <v>85760</v>
      </c>
      <c r="F68" s="320">
        <f>F69+F75+F77+F79+F85+F87+F91+F92</f>
        <v>23844</v>
      </c>
      <c r="G68" s="320">
        <f t="shared" ref="G68:I68" si="5">G69+G75+G77+G79+G85+G87+G91+G92</f>
        <v>24501</v>
      </c>
      <c r="H68" s="320">
        <f t="shared" si="5"/>
        <v>22204</v>
      </c>
      <c r="I68" s="318">
        <f t="shared" si="5"/>
        <v>15211</v>
      </c>
      <c r="J68" s="449"/>
    </row>
    <row r="69" spans="1:31" s="145" customFormat="1" ht="47.25" x14ac:dyDescent="0.25">
      <c r="A69" s="361" t="s">
        <v>234</v>
      </c>
      <c r="B69" s="336" t="s">
        <v>166</v>
      </c>
      <c r="C69" s="329">
        <v>14820.3</v>
      </c>
      <c r="D69" s="329">
        <v>7800</v>
      </c>
      <c r="E69" s="319">
        <f>F69+G69+H69+I69</f>
        <v>7800</v>
      </c>
      <c r="F69" s="319">
        <v>1500</v>
      </c>
      <c r="G69" s="319">
        <v>3750</v>
      </c>
      <c r="H69" s="319">
        <v>1900</v>
      </c>
      <c r="I69" s="322">
        <v>650</v>
      </c>
      <c r="J69" s="454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364"/>
      <c r="B70" s="330" t="s">
        <v>408</v>
      </c>
      <c r="C70" s="329">
        <v>1482.5</v>
      </c>
      <c r="D70" s="329">
        <v>1063.5999999999999</v>
      </c>
      <c r="E70" s="319">
        <f t="shared" ref="E70:E72" si="6">F70+G70+H70+I70</f>
        <v>1063.5999999999999</v>
      </c>
      <c r="F70" s="320">
        <v>300</v>
      </c>
      <c r="G70" s="320">
        <v>763.6</v>
      </c>
      <c r="H70" s="320">
        <v>0</v>
      </c>
      <c r="I70" s="318">
        <v>0</v>
      </c>
      <c r="J70" s="449"/>
    </row>
    <row r="71" spans="1:31" ht="60" x14ac:dyDescent="0.25">
      <c r="A71" s="364"/>
      <c r="B71" s="330" t="s">
        <v>409</v>
      </c>
      <c r="C71" s="329">
        <v>83.5</v>
      </c>
      <c r="D71" s="329">
        <v>0</v>
      </c>
      <c r="E71" s="319">
        <f t="shared" si="6"/>
        <v>0</v>
      </c>
      <c r="F71" s="320">
        <v>0</v>
      </c>
      <c r="G71" s="320">
        <v>0</v>
      </c>
      <c r="H71" s="320">
        <v>0</v>
      </c>
      <c r="I71" s="318">
        <v>0</v>
      </c>
      <c r="J71" s="449"/>
    </row>
    <row r="72" spans="1:31" x14ac:dyDescent="0.25">
      <c r="A72" s="364"/>
      <c r="B72" s="331" t="s">
        <v>413</v>
      </c>
      <c r="C72" s="329"/>
      <c r="D72" s="416">
        <v>0</v>
      </c>
      <c r="E72" s="319">
        <f t="shared" si="6"/>
        <v>0</v>
      </c>
      <c r="F72" s="325">
        <v>0</v>
      </c>
      <c r="G72" s="325">
        <v>0</v>
      </c>
      <c r="H72" s="325">
        <v>0</v>
      </c>
      <c r="I72" s="326">
        <v>0</v>
      </c>
      <c r="J72" s="449"/>
    </row>
    <row r="73" spans="1:31" ht="45" x14ac:dyDescent="0.25">
      <c r="A73" s="364"/>
      <c r="B73" s="331" t="s">
        <v>415</v>
      </c>
      <c r="C73" s="329"/>
      <c r="D73" s="416"/>
      <c r="E73" s="319"/>
      <c r="F73" s="325"/>
      <c r="G73" s="325"/>
      <c r="H73" s="325"/>
      <c r="I73" s="326"/>
      <c r="J73" s="449"/>
    </row>
    <row r="74" spans="1:31" ht="46.5" customHeight="1" x14ac:dyDescent="0.25">
      <c r="A74" s="366"/>
      <c r="B74" s="332" t="s">
        <v>430</v>
      </c>
      <c r="C74" s="329"/>
      <c r="D74" s="416"/>
      <c r="E74" s="319"/>
      <c r="F74" s="325"/>
      <c r="G74" s="325"/>
      <c r="H74" s="325"/>
      <c r="I74" s="326"/>
      <c r="J74" s="449"/>
    </row>
    <row r="75" spans="1:31" ht="21" customHeight="1" x14ac:dyDescent="0.25">
      <c r="A75" s="515" t="s">
        <v>235</v>
      </c>
      <c r="B75" s="372" t="s">
        <v>170</v>
      </c>
      <c r="C75" s="329">
        <v>52872.6</v>
      </c>
      <c r="D75" s="416">
        <v>56000</v>
      </c>
      <c r="E75" s="319">
        <f t="shared" ref="E75:E103" si="7">F75+G75+H75+I75</f>
        <v>56000</v>
      </c>
      <c r="F75" s="325">
        <v>16000</v>
      </c>
      <c r="G75" s="325">
        <v>15000</v>
      </c>
      <c r="H75" s="325">
        <v>15000</v>
      </c>
      <c r="I75" s="326">
        <v>10000</v>
      </c>
      <c r="J75" s="353"/>
    </row>
    <row r="76" spans="1:31" ht="18.75" customHeight="1" x14ac:dyDescent="0.25">
      <c r="A76" s="517"/>
      <c r="B76" s="330" t="s">
        <v>408</v>
      </c>
      <c r="C76" s="329"/>
      <c r="D76" s="416"/>
      <c r="E76" s="319"/>
      <c r="F76" s="325"/>
      <c r="G76" s="325"/>
      <c r="H76" s="325"/>
      <c r="I76" s="326"/>
      <c r="J76" s="449"/>
    </row>
    <row r="77" spans="1:31" s="145" customFormat="1" x14ac:dyDescent="0.25">
      <c r="A77" s="515" t="s">
        <v>236</v>
      </c>
      <c r="B77" s="335" t="s">
        <v>171</v>
      </c>
      <c r="C77" s="329">
        <v>11687.3</v>
      </c>
      <c r="D77" s="329">
        <v>12320</v>
      </c>
      <c r="E77" s="319">
        <f t="shared" si="7"/>
        <v>12320</v>
      </c>
      <c r="F77" s="320">
        <v>3520</v>
      </c>
      <c r="G77" s="320">
        <v>3300</v>
      </c>
      <c r="H77" s="320">
        <v>3300</v>
      </c>
      <c r="I77" s="318">
        <v>2200</v>
      </c>
      <c r="J77" s="354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517"/>
      <c r="B78" s="330" t="s">
        <v>408</v>
      </c>
      <c r="C78" s="329"/>
      <c r="D78" s="329"/>
      <c r="E78" s="319"/>
      <c r="F78" s="320"/>
      <c r="G78" s="320"/>
      <c r="H78" s="320"/>
      <c r="I78" s="318"/>
      <c r="J78" s="449"/>
    </row>
    <row r="79" spans="1:31" s="145" customFormat="1" ht="47.25" x14ac:dyDescent="0.25">
      <c r="A79" s="333" t="s">
        <v>237</v>
      </c>
      <c r="B79" s="336" t="s">
        <v>172</v>
      </c>
      <c r="C79" s="329">
        <v>1238.8</v>
      </c>
      <c r="D79" s="329">
        <v>3400</v>
      </c>
      <c r="E79" s="319">
        <f>F79+G79+H79+I79</f>
        <v>3400</v>
      </c>
      <c r="F79" s="320">
        <v>1000</v>
      </c>
      <c r="G79" s="320">
        <v>1000</v>
      </c>
      <c r="H79" s="320">
        <v>700</v>
      </c>
      <c r="I79" s="318">
        <v>700</v>
      </c>
      <c r="J79" s="472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33"/>
      <c r="B80" s="330" t="s">
        <v>414</v>
      </c>
      <c r="C80" s="329"/>
      <c r="D80" s="329"/>
      <c r="E80" s="319"/>
      <c r="F80" s="320"/>
      <c r="G80" s="320"/>
      <c r="H80" s="320"/>
      <c r="I80" s="318"/>
      <c r="J80" s="449"/>
    </row>
    <row r="81" spans="1:31" ht="62.25" customHeight="1" x14ac:dyDescent="0.25">
      <c r="A81" s="333"/>
      <c r="B81" s="330" t="s">
        <v>409</v>
      </c>
      <c r="C81" s="329"/>
      <c r="D81" s="329"/>
      <c r="E81" s="319"/>
      <c r="F81" s="320"/>
      <c r="G81" s="320"/>
      <c r="H81" s="320"/>
      <c r="I81" s="318"/>
      <c r="J81" s="449"/>
    </row>
    <row r="82" spans="1:31" ht="19.5" customHeight="1" thickBot="1" x14ac:dyDescent="0.3">
      <c r="A82" s="373"/>
      <c r="B82" s="331" t="s">
        <v>412</v>
      </c>
      <c r="C82" s="329"/>
      <c r="D82" s="329">
        <v>0</v>
      </c>
      <c r="E82" s="319">
        <f t="shared" si="7"/>
        <v>0</v>
      </c>
      <c r="F82" s="341">
        <v>0</v>
      </c>
      <c r="G82" s="341">
        <v>0</v>
      </c>
      <c r="H82" s="341">
        <v>0</v>
      </c>
      <c r="I82" s="342">
        <v>0</v>
      </c>
      <c r="J82" s="449"/>
    </row>
    <row r="83" spans="1:31" ht="47.25" customHeight="1" x14ac:dyDescent="0.25">
      <c r="A83" s="373"/>
      <c r="B83" s="331" t="s">
        <v>415</v>
      </c>
      <c r="C83" s="329"/>
      <c r="D83" s="329"/>
      <c r="E83" s="319"/>
      <c r="F83" s="320"/>
      <c r="G83" s="320"/>
      <c r="H83" s="320"/>
      <c r="I83" s="318"/>
      <c r="J83" s="449"/>
    </row>
    <row r="84" spans="1:31" ht="45.75" customHeight="1" x14ac:dyDescent="0.25">
      <c r="A84" s="373"/>
      <c r="B84" s="332" t="s">
        <v>169</v>
      </c>
      <c r="C84" s="417"/>
      <c r="D84" s="417"/>
      <c r="E84" s="321"/>
      <c r="F84" s="327"/>
      <c r="G84" s="327"/>
      <c r="H84" s="320"/>
      <c r="I84" s="318"/>
      <c r="J84" s="449"/>
    </row>
    <row r="85" spans="1:31" s="145" customFormat="1" ht="31.5" x14ac:dyDescent="0.25">
      <c r="A85" s="333" t="s">
        <v>238</v>
      </c>
      <c r="B85" s="374" t="s">
        <v>260</v>
      </c>
      <c r="C85" s="329">
        <v>2032</v>
      </c>
      <c r="D85" s="329">
        <v>2870</v>
      </c>
      <c r="E85" s="319">
        <f t="shared" si="7"/>
        <v>2870</v>
      </c>
      <c r="F85" s="320">
        <v>1089</v>
      </c>
      <c r="G85" s="320">
        <v>551</v>
      </c>
      <c r="H85" s="320">
        <v>374</v>
      </c>
      <c r="I85" s="318">
        <v>856</v>
      </c>
      <c r="J85" s="451"/>
      <c r="K85" s="143"/>
      <c r="L85" s="143"/>
      <c r="M85" s="386"/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33"/>
      <c r="B86" s="330" t="s">
        <v>408</v>
      </c>
      <c r="C86" s="329">
        <v>1922.1</v>
      </c>
      <c r="D86" s="329">
        <v>2750</v>
      </c>
      <c r="E86" s="319">
        <f t="shared" si="7"/>
        <v>2750</v>
      </c>
      <c r="F86" s="320">
        <v>1059</v>
      </c>
      <c r="G86" s="320">
        <v>521</v>
      </c>
      <c r="H86" s="320">
        <v>344</v>
      </c>
      <c r="I86" s="318">
        <v>826</v>
      </c>
      <c r="J86" s="452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33" t="s">
        <v>239</v>
      </c>
      <c r="B87" s="335" t="s">
        <v>174</v>
      </c>
      <c r="C87" s="329">
        <v>391.5</v>
      </c>
      <c r="D87" s="329">
        <v>1370</v>
      </c>
      <c r="E87" s="319">
        <f t="shared" si="7"/>
        <v>1370</v>
      </c>
      <c r="F87" s="319">
        <v>235</v>
      </c>
      <c r="G87" s="319">
        <v>400</v>
      </c>
      <c r="H87" s="319">
        <v>430</v>
      </c>
      <c r="I87" s="322">
        <v>305</v>
      </c>
      <c r="J87" s="462" t="s">
        <v>463</v>
      </c>
      <c r="K87" s="470">
        <f>SUM(L87+M87+N87+O87)</f>
        <v>770</v>
      </c>
      <c r="L87" s="470">
        <v>85</v>
      </c>
      <c r="M87" s="470">
        <v>250</v>
      </c>
      <c r="N87" s="470">
        <v>280</v>
      </c>
      <c r="O87" s="470">
        <v>155</v>
      </c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33"/>
      <c r="B88" s="330" t="s">
        <v>408</v>
      </c>
      <c r="C88" s="329">
        <v>96.2</v>
      </c>
      <c r="D88" s="329">
        <v>0</v>
      </c>
      <c r="E88" s="319">
        <f t="shared" si="7"/>
        <v>0</v>
      </c>
      <c r="F88" s="320">
        <v>0</v>
      </c>
      <c r="G88" s="320">
        <v>0</v>
      </c>
      <c r="H88" s="320">
        <v>0</v>
      </c>
      <c r="I88" s="318">
        <v>0</v>
      </c>
      <c r="J88" s="449"/>
    </row>
    <row r="89" spans="1:31" ht="60" x14ac:dyDescent="0.25">
      <c r="A89" s="333"/>
      <c r="B89" s="330" t="s">
        <v>409</v>
      </c>
      <c r="C89" s="329"/>
      <c r="D89" s="329"/>
      <c r="E89" s="319"/>
      <c r="F89" s="320"/>
      <c r="G89" s="320"/>
      <c r="H89" s="320"/>
      <c r="I89" s="318"/>
      <c r="J89" s="455"/>
      <c r="N89" s="446"/>
    </row>
    <row r="90" spans="1:31" ht="45" x14ac:dyDescent="0.25">
      <c r="A90" s="373"/>
      <c r="B90" s="332" t="s">
        <v>169</v>
      </c>
      <c r="C90" s="329"/>
      <c r="D90" s="329"/>
      <c r="E90" s="319">
        <f t="shared" si="7"/>
        <v>0</v>
      </c>
      <c r="F90" s="320">
        <v>0</v>
      </c>
      <c r="G90" s="320">
        <v>0</v>
      </c>
      <c r="H90" s="320">
        <v>0</v>
      </c>
      <c r="I90" s="318">
        <v>0</v>
      </c>
      <c r="J90" s="449"/>
    </row>
    <row r="91" spans="1:31" s="145" customFormat="1" x14ac:dyDescent="0.25">
      <c r="A91" s="333" t="s">
        <v>240</v>
      </c>
      <c r="B91" s="375" t="s">
        <v>36</v>
      </c>
      <c r="C91" s="329">
        <v>1692.5</v>
      </c>
      <c r="D91" s="329">
        <v>2000</v>
      </c>
      <c r="E91" s="319">
        <f t="shared" si="7"/>
        <v>2000</v>
      </c>
      <c r="F91" s="320">
        <v>500</v>
      </c>
      <c r="G91" s="320">
        <v>500</v>
      </c>
      <c r="H91" s="320">
        <v>500</v>
      </c>
      <c r="I91" s="318">
        <v>500</v>
      </c>
      <c r="J91" s="452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33" t="s">
        <v>241</v>
      </c>
      <c r="B92" s="335" t="s">
        <v>175</v>
      </c>
      <c r="C92" s="329"/>
      <c r="D92" s="329"/>
      <c r="E92" s="319"/>
      <c r="F92" s="320"/>
      <c r="G92" s="320"/>
      <c r="H92" s="320"/>
      <c r="I92" s="318"/>
      <c r="J92" s="452"/>
      <c r="K92" s="143" t="s">
        <v>123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33" t="s">
        <v>72</v>
      </c>
      <c r="B93" s="376" t="s">
        <v>176</v>
      </c>
      <c r="C93" s="329">
        <v>17986</v>
      </c>
      <c r="D93" s="329">
        <v>22480</v>
      </c>
      <c r="E93" s="319">
        <f t="shared" si="7"/>
        <v>22480</v>
      </c>
      <c r="F93" s="320">
        <f>SUM(F94:F103)</f>
        <v>5810</v>
      </c>
      <c r="G93" s="320">
        <f t="shared" ref="G93:I93" si="8">SUM(G94:G103)</f>
        <v>5760</v>
      </c>
      <c r="H93" s="320">
        <f t="shared" si="8"/>
        <v>5760</v>
      </c>
      <c r="I93" s="318">
        <f t="shared" si="8"/>
        <v>5150</v>
      </c>
      <c r="J93" s="449"/>
    </row>
    <row r="94" spans="1:31" x14ac:dyDescent="0.25">
      <c r="A94" s="333" t="s">
        <v>242</v>
      </c>
      <c r="B94" s="377" t="s">
        <v>177</v>
      </c>
      <c r="C94" s="329">
        <v>50</v>
      </c>
      <c r="D94" s="329">
        <v>250</v>
      </c>
      <c r="E94" s="319">
        <f t="shared" si="7"/>
        <v>250</v>
      </c>
      <c r="F94" s="320">
        <v>100</v>
      </c>
      <c r="G94" s="320">
        <v>50</v>
      </c>
      <c r="H94" s="320">
        <v>50</v>
      </c>
      <c r="I94" s="318">
        <v>50</v>
      </c>
      <c r="J94" s="449" t="s">
        <v>123</v>
      </c>
    </row>
    <row r="95" spans="1:31" x14ac:dyDescent="0.25">
      <c r="A95" s="515" t="s">
        <v>243</v>
      </c>
      <c r="B95" s="377" t="s">
        <v>259</v>
      </c>
      <c r="C95" s="329">
        <v>12781.5</v>
      </c>
      <c r="D95" s="329">
        <v>15500</v>
      </c>
      <c r="E95" s="319">
        <f t="shared" si="7"/>
        <v>15500</v>
      </c>
      <c r="F95" s="320">
        <v>4000</v>
      </c>
      <c r="G95" s="320">
        <v>4000</v>
      </c>
      <c r="H95" s="320">
        <v>4000</v>
      </c>
      <c r="I95" s="318">
        <v>3500</v>
      </c>
      <c r="J95" s="449"/>
    </row>
    <row r="96" spans="1:31" x14ac:dyDescent="0.25">
      <c r="A96" s="517"/>
      <c r="B96" s="330" t="s">
        <v>408</v>
      </c>
      <c r="C96" s="329"/>
      <c r="D96" s="329"/>
      <c r="E96" s="319"/>
      <c r="F96" s="320"/>
      <c r="G96" s="320"/>
      <c r="H96" s="320"/>
      <c r="I96" s="318"/>
      <c r="J96" s="449"/>
    </row>
    <row r="97" spans="1:13" x14ac:dyDescent="0.25">
      <c r="A97" s="515" t="s">
        <v>244</v>
      </c>
      <c r="B97" s="377" t="s">
        <v>258</v>
      </c>
      <c r="C97" s="329">
        <v>2818</v>
      </c>
      <c r="D97" s="329">
        <v>3410</v>
      </c>
      <c r="E97" s="319">
        <f t="shared" si="7"/>
        <v>3410</v>
      </c>
      <c r="F97" s="320">
        <v>880</v>
      </c>
      <c r="G97" s="320">
        <v>880</v>
      </c>
      <c r="H97" s="320">
        <v>880</v>
      </c>
      <c r="I97" s="318">
        <v>770</v>
      </c>
      <c r="J97" s="449"/>
    </row>
    <row r="98" spans="1:13" x14ac:dyDescent="0.25">
      <c r="A98" s="517"/>
      <c r="B98" s="330" t="s">
        <v>414</v>
      </c>
      <c r="C98" s="329"/>
      <c r="D98" s="329"/>
      <c r="E98" s="319"/>
      <c r="F98" s="320"/>
      <c r="G98" s="320"/>
      <c r="H98" s="320"/>
      <c r="I98" s="318"/>
      <c r="J98" s="449"/>
    </row>
    <row r="99" spans="1:13" ht="36" customHeight="1" x14ac:dyDescent="0.25">
      <c r="A99" s="333" t="s">
        <v>245</v>
      </c>
      <c r="B99" s="378" t="s">
        <v>180</v>
      </c>
      <c r="C99" s="329">
        <v>200</v>
      </c>
      <c r="D99" s="329">
        <v>200</v>
      </c>
      <c r="E99" s="319">
        <f t="shared" si="7"/>
        <v>200</v>
      </c>
      <c r="F99" s="320">
        <v>50</v>
      </c>
      <c r="G99" s="320">
        <v>50</v>
      </c>
      <c r="H99" s="320">
        <v>50</v>
      </c>
      <c r="I99" s="318">
        <v>50</v>
      </c>
      <c r="J99" s="449"/>
    </row>
    <row r="100" spans="1:13" ht="31.5" customHeight="1" x14ac:dyDescent="0.25">
      <c r="A100" s="333" t="s">
        <v>246</v>
      </c>
      <c r="B100" s="377" t="s">
        <v>181</v>
      </c>
      <c r="C100" s="329">
        <v>603.70000000000005</v>
      </c>
      <c r="D100" s="329">
        <v>1000</v>
      </c>
      <c r="E100" s="319">
        <f t="shared" si="7"/>
        <v>1000</v>
      </c>
      <c r="F100" s="320">
        <v>250</v>
      </c>
      <c r="G100" s="320">
        <v>250</v>
      </c>
      <c r="H100" s="320">
        <v>250</v>
      </c>
      <c r="I100" s="318">
        <v>250</v>
      </c>
      <c r="J100" s="282"/>
    </row>
    <row r="101" spans="1:13" x14ac:dyDescent="0.25">
      <c r="A101" s="333" t="s">
        <v>247</v>
      </c>
      <c r="B101" s="379" t="s">
        <v>182</v>
      </c>
      <c r="C101" s="329">
        <v>41.3</v>
      </c>
      <c r="D101" s="329">
        <v>100</v>
      </c>
      <c r="E101" s="319">
        <f t="shared" si="7"/>
        <v>100</v>
      </c>
      <c r="F101" s="320">
        <v>25</v>
      </c>
      <c r="G101" s="320">
        <v>25</v>
      </c>
      <c r="H101" s="320">
        <v>25</v>
      </c>
      <c r="I101" s="318">
        <v>25</v>
      </c>
      <c r="J101" s="449" t="s">
        <v>123</v>
      </c>
      <c r="M101" s="114" t="s">
        <v>433</v>
      </c>
    </row>
    <row r="102" spans="1:13" ht="15.75" customHeight="1" x14ac:dyDescent="0.25">
      <c r="A102" s="333" t="s">
        <v>248</v>
      </c>
      <c r="B102" s="377" t="s">
        <v>183</v>
      </c>
      <c r="C102" s="329">
        <v>5.8</v>
      </c>
      <c r="D102" s="329">
        <v>20</v>
      </c>
      <c r="E102" s="319">
        <f t="shared" si="7"/>
        <v>20</v>
      </c>
      <c r="F102" s="320">
        <v>5</v>
      </c>
      <c r="G102" s="320">
        <v>5</v>
      </c>
      <c r="H102" s="320">
        <v>5</v>
      </c>
      <c r="I102" s="318">
        <v>5</v>
      </c>
      <c r="J102" s="449"/>
    </row>
    <row r="103" spans="1:13" ht="31.5" x14ac:dyDescent="0.25">
      <c r="A103" s="333" t="s">
        <v>249</v>
      </c>
      <c r="B103" s="379" t="s">
        <v>185</v>
      </c>
      <c r="C103" s="329">
        <v>1485.7</v>
      </c>
      <c r="D103" s="329">
        <v>2000</v>
      </c>
      <c r="E103" s="319">
        <f t="shared" si="7"/>
        <v>2000</v>
      </c>
      <c r="F103" s="320">
        <v>500</v>
      </c>
      <c r="G103" s="320">
        <v>500</v>
      </c>
      <c r="H103" s="320">
        <v>500</v>
      </c>
      <c r="I103" s="318">
        <v>500</v>
      </c>
      <c r="J103" s="282"/>
    </row>
    <row r="104" spans="1:13" ht="31.5" x14ac:dyDescent="0.25">
      <c r="A104" s="373">
        <v>4</v>
      </c>
      <c r="B104" s="380" t="s">
        <v>186</v>
      </c>
      <c r="C104" s="329">
        <v>12282.4</v>
      </c>
      <c r="D104" s="329">
        <v>25000</v>
      </c>
      <c r="E104" s="319">
        <f>F104+G104+H104+I104</f>
        <v>25000</v>
      </c>
      <c r="F104" s="319">
        <f>F105+F109</f>
        <v>18000</v>
      </c>
      <c r="G104" s="319">
        <f>G105+G109</f>
        <v>2500</v>
      </c>
      <c r="H104" s="319">
        <f>H105+H109</f>
        <v>3500</v>
      </c>
      <c r="I104" s="322">
        <f>I105+I109</f>
        <v>1000</v>
      </c>
      <c r="J104" s="449"/>
    </row>
    <row r="105" spans="1:13" ht="47.25" x14ac:dyDescent="0.25">
      <c r="A105" s="515" t="s">
        <v>75</v>
      </c>
      <c r="B105" s="336" t="s">
        <v>187</v>
      </c>
      <c r="C105" s="329">
        <v>5021.3</v>
      </c>
      <c r="D105" s="329">
        <v>12500</v>
      </c>
      <c r="E105" s="319">
        <f>F105+G105+H105+I105</f>
        <v>12500</v>
      </c>
      <c r="F105" s="320">
        <v>8000</v>
      </c>
      <c r="G105" s="320">
        <v>1500</v>
      </c>
      <c r="H105" s="320">
        <v>3000</v>
      </c>
      <c r="I105" s="318">
        <v>0</v>
      </c>
      <c r="J105" s="473" t="s">
        <v>459</v>
      </c>
      <c r="K105" s="466" t="s">
        <v>462</v>
      </c>
      <c r="L105" s="114">
        <f>SUM(12500-9139)</f>
        <v>3361</v>
      </c>
    </row>
    <row r="106" spans="1:13" x14ac:dyDescent="0.25">
      <c r="A106" s="516"/>
      <c r="B106" s="330" t="s">
        <v>408</v>
      </c>
      <c r="C106" s="329"/>
      <c r="D106" s="329">
        <v>0</v>
      </c>
      <c r="E106" s="320">
        <f t="shared" ref="E106:E116" si="9">F106+G106+H106+I106</f>
        <v>0</v>
      </c>
      <c r="F106" s="320">
        <v>0</v>
      </c>
      <c r="G106" s="320">
        <v>0</v>
      </c>
      <c r="H106" s="320">
        <v>0</v>
      </c>
      <c r="I106" s="318">
        <v>0</v>
      </c>
      <c r="J106" s="449"/>
    </row>
    <row r="107" spans="1:13" ht="66" customHeight="1" x14ac:dyDescent="0.25">
      <c r="A107" s="516"/>
      <c r="B107" s="330" t="s">
        <v>409</v>
      </c>
      <c r="C107" s="329"/>
      <c r="D107" s="329">
        <v>0</v>
      </c>
      <c r="E107" s="320">
        <f t="shared" si="9"/>
        <v>0</v>
      </c>
      <c r="F107" s="320"/>
      <c r="G107" s="320"/>
      <c r="H107" s="320"/>
      <c r="I107" s="318"/>
      <c r="J107" s="449"/>
    </row>
    <row r="108" spans="1:13" ht="48" customHeight="1" x14ac:dyDescent="0.25">
      <c r="A108" s="517"/>
      <c r="B108" s="332" t="s">
        <v>430</v>
      </c>
      <c r="C108" s="329"/>
      <c r="D108" s="329">
        <v>0</v>
      </c>
      <c r="E108" s="320">
        <f t="shared" si="9"/>
        <v>0</v>
      </c>
      <c r="F108" s="320"/>
      <c r="G108" s="320"/>
      <c r="H108" s="320"/>
      <c r="I108" s="318"/>
      <c r="J108" s="456"/>
    </row>
    <row r="109" spans="1:13" ht="63.75" customHeight="1" x14ac:dyDescent="0.25">
      <c r="A109" s="515" t="s">
        <v>76</v>
      </c>
      <c r="B109" s="372" t="s">
        <v>188</v>
      </c>
      <c r="C109" s="329">
        <v>7261.1</v>
      </c>
      <c r="D109" s="329">
        <v>12500</v>
      </c>
      <c r="E109" s="319">
        <f t="shared" si="9"/>
        <v>12500</v>
      </c>
      <c r="F109" s="320">
        <v>10000</v>
      </c>
      <c r="G109" s="320">
        <v>1000</v>
      </c>
      <c r="H109" s="320">
        <v>500</v>
      </c>
      <c r="I109" s="318">
        <v>1000</v>
      </c>
      <c r="J109" s="474" t="s">
        <v>460</v>
      </c>
      <c r="K109" s="320" t="s">
        <v>461</v>
      </c>
      <c r="L109" s="114">
        <f>SUM(12500-11422.5)</f>
        <v>1077.5</v>
      </c>
    </row>
    <row r="110" spans="1:13" ht="21.75" customHeight="1" x14ac:dyDescent="0.25">
      <c r="A110" s="516"/>
      <c r="B110" s="330" t="s">
        <v>414</v>
      </c>
      <c r="C110" s="329"/>
      <c r="D110" s="329">
        <v>0</v>
      </c>
      <c r="E110" s="320">
        <f t="shared" si="9"/>
        <v>0</v>
      </c>
      <c r="F110" s="320"/>
      <c r="G110" s="320"/>
      <c r="H110" s="320"/>
      <c r="I110" s="318"/>
      <c r="J110" s="449"/>
    </row>
    <row r="111" spans="1:13" ht="60" x14ac:dyDescent="0.25">
      <c r="A111" s="516"/>
      <c r="B111" s="330" t="s">
        <v>409</v>
      </c>
      <c r="C111" s="329"/>
      <c r="D111" s="329">
        <v>0</v>
      </c>
      <c r="E111" s="320">
        <f t="shared" si="9"/>
        <v>0</v>
      </c>
      <c r="F111" s="320"/>
      <c r="G111" s="320"/>
      <c r="H111" s="320"/>
      <c r="I111" s="318"/>
      <c r="J111" s="449"/>
    </row>
    <row r="112" spans="1:13" ht="36.75" customHeight="1" x14ac:dyDescent="0.25">
      <c r="A112" s="516"/>
      <c r="B112" s="331" t="s">
        <v>411</v>
      </c>
      <c r="C112" s="329"/>
      <c r="D112" s="329">
        <v>0</v>
      </c>
      <c r="E112" s="320">
        <f t="shared" si="9"/>
        <v>0</v>
      </c>
      <c r="F112" s="320"/>
      <c r="G112" s="320"/>
      <c r="H112" s="320"/>
      <c r="I112" s="318"/>
      <c r="J112" s="449" t="s">
        <v>123</v>
      </c>
    </row>
    <row r="113" spans="1:12" ht="49.5" customHeight="1" x14ac:dyDescent="0.25">
      <c r="A113" s="517"/>
      <c r="B113" s="332" t="s">
        <v>169</v>
      </c>
      <c r="C113" s="329"/>
      <c r="D113" s="329">
        <v>0</v>
      </c>
      <c r="E113" s="320">
        <f t="shared" si="9"/>
        <v>0</v>
      </c>
      <c r="F113" s="320"/>
      <c r="G113" s="320"/>
      <c r="H113" s="320"/>
      <c r="I113" s="318"/>
      <c r="J113" s="449"/>
      <c r="L113" s="360"/>
    </row>
    <row r="114" spans="1:12" ht="31.5" x14ac:dyDescent="0.25">
      <c r="A114" s="333" t="s">
        <v>79</v>
      </c>
      <c r="B114" s="381" t="s">
        <v>73</v>
      </c>
      <c r="C114" s="329">
        <v>109.2</v>
      </c>
      <c r="D114" s="329">
        <v>221</v>
      </c>
      <c r="E114" s="319">
        <f t="shared" si="9"/>
        <v>117.9</v>
      </c>
      <c r="F114" s="319">
        <f>F115+F116</f>
        <v>27.9</v>
      </c>
      <c r="G114" s="319">
        <f>G115+G116</f>
        <v>30</v>
      </c>
      <c r="H114" s="319">
        <f>H115+H116</f>
        <v>30</v>
      </c>
      <c r="I114" s="322">
        <f>I115+I116</f>
        <v>30</v>
      </c>
      <c r="J114" s="449"/>
    </row>
    <row r="115" spans="1:12" x14ac:dyDescent="0.25">
      <c r="A115" s="333" t="s">
        <v>81</v>
      </c>
      <c r="B115" s="377" t="s">
        <v>19</v>
      </c>
      <c r="C115" s="329">
        <v>90.8</v>
      </c>
      <c r="D115" s="329">
        <v>200</v>
      </c>
      <c r="E115" s="319">
        <f t="shared" si="9"/>
        <v>98.8</v>
      </c>
      <c r="F115" s="320">
        <v>23.8</v>
      </c>
      <c r="G115" s="320">
        <v>25</v>
      </c>
      <c r="H115" s="320">
        <v>25</v>
      </c>
      <c r="I115" s="318">
        <v>25</v>
      </c>
      <c r="J115" s="463"/>
    </row>
    <row r="116" spans="1:12" x14ac:dyDescent="0.25">
      <c r="A116" s="333" t="s">
        <v>82</v>
      </c>
      <c r="B116" s="377" t="s">
        <v>191</v>
      </c>
      <c r="C116" s="329">
        <v>18.399999999999999</v>
      </c>
      <c r="D116" s="329">
        <v>21</v>
      </c>
      <c r="E116" s="319">
        <f t="shared" si="9"/>
        <v>19.100000000000001</v>
      </c>
      <c r="F116" s="320">
        <v>4.0999999999999996</v>
      </c>
      <c r="G116" s="320">
        <v>5</v>
      </c>
      <c r="H116" s="320">
        <v>5</v>
      </c>
      <c r="I116" s="318">
        <v>5</v>
      </c>
      <c r="J116" s="463"/>
    </row>
    <row r="117" spans="1:12" x14ac:dyDescent="0.25">
      <c r="A117" s="333"/>
      <c r="B117" s="334"/>
      <c r="C117" s="329"/>
      <c r="D117" s="329"/>
      <c r="E117" s="319"/>
      <c r="F117" s="320"/>
      <c r="G117" s="320"/>
      <c r="H117" s="320"/>
      <c r="I117" s="318"/>
      <c r="J117" s="449"/>
    </row>
    <row r="118" spans="1:12" ht="23.25" customHeight="1" x14ac:dyDescent="0.25">
      <c r="A118" s="333" t="s">
        <v>192</v>
      </c>
      <c r="B118" s="328" t="s">
        <v>214</v>
      </c>
      <c r="C118" s="329">
        <v>133083.70000000001</v>
      </c>
      <c r="D118" s="329">
        <v>108303.7</v>
      </c>
      <c r="E118" s="319">
        <f>E40</f>
        <v>108905.50000000001</v>
      </c>
      <c r="F118" s="319">
        <f>F40</f>
        <v>25315.9</v>
      </c>
      <c r="G118" s="319">
        <f>G40</f>
        <v>28329.9</v>
      </c>
      <c r="H118" s="319">
        <f>H40</f>
        <v>27388.9</v>
      </c>
      <c r="I118" s="322">
        <f>I40</f>
        <v>27870.799999999999</v>
      </c>
      <c r="J118" s="449"/>
    </row>
    <row r="119" spans="1:12" ht="31.5" customHeight="1" x14ac:dyDescent="0.25">
      <c r="A119" s="515" t="s">
        <v>194</v>
      </c>
      <c r="B119" s="328" t="s">
        <v>215</v>
      </c>
      <c r="C119" s="329">
        <v>115112.6</v>
      </c>
      <c r="D119" s="329">
        <v>133461</v>
      </c>
      <c r="E119" s="319">
        <f>E67+E104+E114</f>
        <v>133357.9</v>
      </c>
      <c r="F119" s="321">
        <f>F67+F104+F114</f>
        <v>47681.9</v>
      </c>
      <c r="G119" s="321">
        <f>G67+G104+G114</f>
        <v>32791</v>
      </c>
      <c r="H119" s="321">
        <f>H67+H104+H114</f>
        <v>31494</v>
      </c>
      <c r="I119" s="384">
        <f>I67+I104+I114</f>
        <v>21391</v>
      </c>
      <c r="J119" s="449"/>
    </row>
    <row r="120" spans="1:12" ht="18.75" customHeight="1" x14ac:dyDescent="0.25">
      <c r="A120" s="516"/>
      <c r="B120" s="330" t="s">
        <v>408</v>
      </c>
      <c r="C120" s="329">
        <v>3500.8</v>
      </c>
      <c r="D120" s="329">
        <v>3813.6</v>
      </c>
      <c r="E120" s="319">
        <f>E70+E76+E78+E80+E86+E88+E96+E98+E106+E110</f>
        <v>3813.6</v>
      </c>
      <c r="F120" s="320">
        <f t="shared" ref="F120:I120" si="10">F70+F76+F78+F80+F86+F88+F96+F98+F106+F110</f>
        <v>1359</v>
      </c>
      <c r="G120" s="320">
        <f t="shared" si="10"/>
        <v>1284.5999999999999</v>
      </c>
      <c r="H120" s="320">
        <f t="shared" si="10"/>
        <v>344</v>
      </c>
      <c r="I120" s="318">
        <f t="shared" si="10"/>
        <v>826</v>
      </c>
      <c r="J120" s="449"/>
    </row>
    <row r="121" spans="1:12" ht="64.5" customHeight="1" x14ac:dyDescent="0.25">
      <c r="A121" s="516"/>
      <c r="B121" s="330" t="s">
        <v>410</v>
      </c>
      <c r="C121" s="329">
        <v>83.5</v>
      </c>
      <c r="D121" s="329">
        <v>0</v>
      </c>
      <c r="E121" s="319">
        <f>E71+E81+E89+E107+E111</f>
        <v>0</v>
      </c>
      <c r="F121" s="320">
        <f t="shared" ref="F121:I121" si="11">F71+F81+F89+F107+F111</f>
        <v>0</v>
      </c>
      <c r="G121" s="320">
        <f t="shared" si="11"/>
        <v>0</v>
      </c>
      <c r="H121" s="320">
        <f t="shared" si="11"/>
        <v>0</v>
      </c>
      <c r="I121" s="318">
        <f t="shared" si="11"/>
        <v>0</v>
      </c>
      <c r="J121" s="449"/>
    </row>
    <row r="122" spans="1:12" ht="36.75" customHeight="1" x14ac:dyDescent="0.25">
      <c r="A122" s="516"/>
      <c r="B122" s="331" t="s">
        <v>411</v>
      </c>
      <c r="C122" s="329"/>
      <c r="D122" s="329">
        <v>0</v>
      </c>
      <c r="E122" s="319">
        <f>E112</f>
        <v>0</v>
      </c>
      <c r="F122" s="320"/>
      <c r="G122" s="320"/>
      <c r="H122" s="320"/>
      <c r="I122" s="318"/>
      <c r="J122" s="449" t="s">
        <v>123</v>
      </c>
    </row>
    <row r="123" spans="1:12" ht="20.25" customHeight="1" x14ac:dyDescent="0.25">
      <c r="A123" s="516"/>
      <c r="B123" s="331" t="s">
        <v>412</v>
      </c>
      <c r="C123" s="329"/>
      <c r="D123" s="329">
        <v>0</v>
      </c>
      <c r="E123" s="319">
        <f>SUM(F123+G123+H123+I123)</f>
        <v>0</v>
      </c>
      <c r="F123" s="320">
        <f>SUM(F82+0)</f>
        <v>0</v>
      </c>
      <c r="G123" s="320">
        <f t="shared" ref="G123" si="12">SUM(G82+0)</f>
        <v>0</v>
      </c>
      <c r="H123" s="320">
        <v>0</v>
      </c>
      <c r="I123" s="318">
        <v>0</v>
      </c>
      <c r="J123" s="449"/>
    </row>
    <row r="124" spans="1:12" ht="49.5" customHeight="1" x14ac:dyDescent="0.25">
      <c r="A124" s="516"/>
      <c r="B124" s="331" t="s">
        <v>415</v>
      </c>
      <c r="C124" s="329"/>
      <c r="D124" s="329">
        <v>0</v>
      </c>
      <c r="E124" s="319">
        <f>F124+G124+H124+I124</f>
        <v>0</v>
      </c>
      <c r="F124" s="320"/>
      <c r="G124" s="320"/>
      <c r="H124" s="320"/>
      <c r="I124" s="318"/>
      <c r="J124" s="449"/>
    </row>
    <row r="125" spans="1:12" ht="37.5" customHeight="1" x14ac:dyDescent="0.25">
      <c r="A125" s="517"/>
      <c r="B125" s="332" t="s">
        <v>429</v>
      </c>
      <c r="C125" s="329"/>
      <c r="D125" s="329">
        <v>0</v>
      </c>
      <c r="E125" s="319">
        <f>F125+G125+H125+I125</f>
        <v>0</v>
      </c>
      <c r="F125" s="320"/>
      <c r="G125" s="320"/>
      <c r="H125" s="320"/>
      <c r="I125" s="318"/>
      <c r="J125" s="449"/>
    </row>
    <row r="126" spans="1:12" x14ac:dyDescent="0.25">
      <c r="A126" s="333"/>
      <c r="B126" s="334"/>
      <c r="C126" s="329"/>
      <c r="D126" s="329"/>
      <c r="E126" s="319"/>
      <c r="F126" s="320"/>
      <c r="G126" s="320"/>
      <c r="H126" s="320"/>
      <c r="I126" s="318"/>
      <c r="J126" s="449"/>
    </row>
    <row r="127" spans="1:12" ht="22.5" customHeight="1" x14ac:dyDescent="0.25">
      <c r="A127" s="333" t="s">
        <v>250</v>
      </c>
      <c r="B127" s="328" t="s">
        <v>195</v>
      </c>
      <c r="C127" s="329">
        <v>44465</v>
      </c>
      <c r="D127" s="329">
        <v>16807.7</v>
      </c>
      <c r="E127" s="319">
        <f>E39+E118-E119</f>
        <v>17512.600000000006</v>
      </c>
      <c r="F127" s="319">
        <f>F39+F118-F119</f>
        <v>19598.999999999993</v>
      </c>
      <c r="G127" s="319">
        <f>G118-G119</f>
        <v>-4461.0999999999985</v>
      </c>
      <c r="H127" s="319">
        <f t="shared" ref="H127:I127" si="13">H118-H119</f>
        <v>-4105.0999999999985</v>
      </c>
      <c r="I127" s="322">
        <f t="shared" si="13"/>
        <v>6479.7999999999993</v>
      </c>
      <c r="J127" s="449"/>
    </row>
    <row r="128" spans="1:12" ht="31.5" x14ac:dyDescent="0.25">
      <c r="A128" s="333" t="s">
        <v>251</v>
      </c>
      <c r="B128" s="335" t="s">
        <v>451</v>
      </c>
      <c r="C128" s="329">
        <v>44465</v>
      </c>
      <c r="D128" s="329">
        <v>19307.7</v>
      </c>
      <c r="E128" s="320">
        <f>SUM(F128+G128+H128+I128)</f>
        <v>20012.599999999995</v>
      </c>
      <c r="F128" s="320">
        <f>SUM(F127+F132)</f>
        <v>20598.999999999993</v>
      </c>
      <c r="G128" s="320">
        <f>SUM(G127+G132)</f>
        <v>-2961.0999999999985</v>
      </c>
      <c r="H128" s="320">
        <f>H127-H129</f>
        <v>-4105.0999999999985</v>
      </c>
      <c r="I128" s="318">
        <v>6479.8</v>
      </c>
      <c r="J128" s="449"/>
    </row>
    <row r="129" spans="1:31" s="444" customFormat="1" ht="32.25" customHeight="1" x14ac:dyDescent="0.25">
      <c r="A129" s="333" t="s">
        <v>444</v>
      </c>
      <c r="B129" s="335" t="s">
        <v>452</v>
      </c>
      <c r="C129" s="329">
        <v>2500</v>
      </c>
      <c r="D129" s="329">
        <v>0</v>
      </c>
      <c r="E129" s="320">
        <f>SUM(F123+G129+H129+I129)</f>
        <v>0</v>
      </c>
      <c r="F129" s="320">
        <v>0</v>
      </c>
      <c r="G129" s="320">
        <v>0</v>
      </c>
      <c r="H129" s="320">
        <v>0</v>
      </c>
      <c r="I129" s="318">
        <v>0</v>
      </c>
      <c r="J129" s="449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s="444" customFormat="1" ht="33" customHeight="1" x14ac:dyDescent="0.25">
      <c r="A130" s="333" t="s">
        <v>445</v>
      </c>
      <c r="B130" s="335" t="s">
        <v>453</v>
      </c>
      <c r="C130" s="329"/>
      <c r="D130" s="329">
        <v>0</v>
      </c>
      <c r="E130" s="320">
        <f t="shared" ref="E130:E131" si="14">SUM(F124+G130+H130+I130)</f>
        <v>0</v>
      </c>
      <c r="F130" s="320">
        <v>0</v>
      </c>
      <c r="G130" s="320">
        <v>0</v>
      </c>
      <c r="H130" s="320">
        <v>0</v>
      </c>
      <c r="I130" s="318">
        <v>0</v>
      </c>
      <c r="J130" s="449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s="444" customFormat="1" ht="33" customHeight="1" x14ac:dyDescent="0.25">
      <c r="A131" s="333" t="s">
        <v>446</v>
      </c>
      <c r="B131" s="335" t="s">
        <v>454</v>
      </c>
      <c r="C131" s="329"/>
      <c r="D131" s="329">
        <v>0</v>
      </c>
      <c r="E131" s="320">
        <f t="shared" si="14"/>
        <v>0</v>
      </c>
      <c r="F131" s="320">
        <v>0</v>
      </c>
      <c r="G131" s="320">
        <v>0</v>
      </c>
      <c r="H131" s="320">
        <v>0</v>
      </c>
      <c r="I131" s="318">
        <v>0</v>
      </c>
      <c r="J131" s="449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445" customFormat="1" ht="33" customHeight="1" x14ac:dyDescent="0.25">
      <c r="A132" s="333" t="s">
        <v>455</v>
      </c>
      <c r="B132" s="335" t="s">
        <v>456</v>
      </c>
      <c r="C132" s="329"/>
      <c r="D132" s="329">
        <v>2500</v>
      </c>
      <c r="E132" s="320">
        <f>SUM(F132+G132+H132+I132)</f>
        <v>2500</v>
      </c>
      <c r="F132" s="320">
        <v>1000</v>
      </c>
      <c r="G132" s="320">
        <v>1500</v>
      </c>
      <c r="H132" s="320">
        <v>0</v>
      </c>
      <c r="I132" s="318">
        <v>0</v>
      </c>
      <c r="J132" s="449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x14ac:dyDescent="0.25">
      <c r="A133" s="333" t="s">
        <v>252</v>
      </c>
      <c r="B133" s="336" t="s">
        <v>254</v>
      </c>
      <c r="C133" s="329"/>
      <c r="D133" s="329"/>
      <c r="E133" s="319"/>
      <c r="F133" s="320"/>
      <c r="G133" s="320"/>
      <c r="H133" s="320"/>
      <c r="I133" s="318"/>
      <c r="J133" s="449"/>
    </row>
    <row r="134" spans="1:31" ht="16.5" thickBot="1" x14ac:dyDescent="0.3">
      <c r="A134" s="337"/>
      <c r="B134" s="338"/>
      <c r="C134" s="339"/>
      <c r="D134" s="339"/>
      <c r="E134" s="340"/>
      <c r="F134" s="341"/>
      <c r="G134" s="341"/>
      <c r="H134" s="341"/>
      <c r="I134" s="342"/>
      <c r="J134" s="449"/>
    </row>
    <row r="135" spans="1:31" ht="16.5" thickBot="1" x14ac:dyDescent="0.3">
      <c r="A135" s="476"/>
      <c r="B135" s="390"/>
      <c r="C135" s="432"/>
      <c r="D135" s="391"/>
      <c r="E135" s="391"/>
      <c r="F135" s="391"/>
      <c r="G135" s="391"/>
      <c r="H135" s="391"/>
      <c r="I135" s="478"/>
      <c r="J135" s="449"/>
    </row>
    <row r="136" spans="1:31" ht="21" thickBot="1" x14ac:dyDescent="0.3">
      <c r="A136" s="522" t="s">
        <v>390</v>
      </c>
      <c r="B136" s="523"/>
      <c r="C136" s="523"/>
      <c r="D136" s="523"/>
      <c r="E136" s="523"/>
      <c r="F136" s="523"/>
      <c r="G136" s="523"/>
      <c r="H136" s="523"/>
      <c r="I136" s="524"/>
      <c r="J136" s="449"/>
    </row>
    <row r="137" spans="1:31" ht="16.5" thickBot="1" x14ac:dyDescent="0.3">
      <c r="A137" s="346"/>
      <c r="B137" s="418"/>
      <c r="C137" s="347"/>
      <c r="D137" s="347"/>
      <c r="E137" s="348"/>
      <c r="F137" s="347"/>
      <c r="G137" s="347"/>
      <c r="H137" s="347"/>
      <c r="I137" s="349"/>
      <c r="J137" s="449"/>
      <c r="K137" s="314"/>
      <c r="L137" s="314"/>
      <c r="M137" s="314"/>
      <c r="N137" s="314"/>
      <c r="O137" s="314"/>
    </row>
    <row r="138" spans="1:31" ht="32.25" thickBot="1" x14ac:dyDescent="0.3">
      <c r="A138" s="407" t="s">
        <v>11</v>
      </c>
      <c r="B138" s="351" t="s">
        <v>255</v>
      </c>
      <c r="C138" s="419">
        <v>2083.1</v>
      </c>
      <c r="D138" s="420"/>
      <c r="E138" s="420">
        <v>3325.1</v>
      </c>
      <c r="F138" s="421" t="s">
        <v>256</v>
      </c>
      <c r="G138" s="421" t="s">
        <v>256</v>
      </c>
      <c r="H138" s="422" t="s">
        <v>256</v>
      </c>
      <c r="I138" s="422" t="s">
        <v>256</v>
      </c>
      <c r="J138" s="449"/>
    </row>
    <row r="139" spans="1:31" x14ac:dyDescent="0.25">
      <c r="A139" s="333" t="s">
        <v>26</v>
      </c>
      <c r="B139" s="382" t="s">
        <v>216</v>
      </c>
      <c r="C139" s="350">
        <v>9617.1</v>
      </c>
      <c r="D139" s="320">
        <v>0</v>
      </c>
      <c r="E139" s="319">
        <f>SUM(F139+G139+H139+I139)</f>
        <v>914.1</v>
      </c>
      <c r="F139" s="319">
        <v>914.1</v>
      </c>
      <c r="G139" s="319">
        <f>SUM(G140+G141+G142)</f>
        <v>0</v>
      </c>
      <c r="H139" s="319">
        <f t="shared" ref="H139:I139" si="15">SUM(H140+H141+H142)</f>
        <v>0</v>
      </c>
      <c r="I139" s="322">
        <f t="shared" si="15"/>
        <v>0</v>
      </c>
      <c r="J139" s="449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7"/>
      <c r="V139" s="317"/>
      <c r="W139" s="317"/>
      <c r="X139" s="317"/>
    </row>
    <row r="140" spans="1:31" ht="31.5" x14ac:dyDescent="0.25">
      <c r="A140" s="373" t="s">
        <v>27</v>
      </c>
      <c r="B140" s="365" t="s">
        <v>91</v>
      </c>
      <c r="C140" s="352">
        <v>5072.8</v>
      </c>
      <c r="D140" s="320">
        <v>0</v>
      </c>
      <c r="E140" s="320">
        <f t="shared" ref="E140:F155" si="16">SUM(F140+G140+H140+I140)</f>
        <v>318.39999999999998</v>
      </c>
      <c r="F140" s="383">
        <v>318.39999999999998</v>
      </c>
      <c r="G140" s="320"/>
      <c r="H140" s="320"/>
      <c r="I140" s="318"/>
      <c r="J140" s="449"/>
    </row>
    <row r="141" spans="1:31" ht="31.5" x14ac:dyDescent="0.25">
      <c r="A141" s="373" t="s">
        <v>40</v>
      </c>
      <c r="B141" s="440" t="s">
        <v>403</v>
      </c>
      <c r="C141" s="481">
        <v>3226</v>
      </c>
      <c r="D141" s="320">
        <v>0</v>
      </c>
      <c r="E141" s="320">
        <f t="shared" si="16"/>
        <v>436.2</v>
      </c>
      <c r="F141" s="383">
        <v>436.2</v>
      </c>
      <c r="G141" s="320"/>
      <c r="H141" s="320"/>
      <c r="I141" s="322"/>
      <c r="J141" s="449" t="s">
        <v>123</v>
      </c>
    </row>
    <row r="142" spans="1:31" ht="31.5" x14ac:dyDescent="0.25">
      <c r="A142" s="373" t="s">
        <v>231</v>
      </c>
      <c r="B142" s="335" t="s">
        <v>219</v>
      </c>
      <c r="C142" s="352">
        <v>1318.3</v>
      </c>
      <c r="D142" s="320">
        <v>0</v>
      </c>
      <c r="E142" s="320">
        <f t="shared" si="16"/>
        <v>159.5</v>
      </c>
      <c r="F142" s="385">
        <v>159.5</v>
      </c>
      <c r="G142" s="327"/>
      <c r="H142" s="327"/>
      <c r="I142" s="384"/>
      <c r="J142" s="449"/>
    </row>
    <row r="143" spans="1:31" x14ac:dyDescent="0.25">
      <c r="A143" s="373"/>
      <c r="B143" s="335"/>
      <c r="C143" s="350"/>
      <c r="D143" s="320">
        <f t="shared" ref="D143:D148" si="17">SUM(E143:H143)</f>
        <v>0</v>
      </c>
      <c r="E143" s="320"/>
      <c r="F143" s="403"/>
      <c r="G143" s="321"/>
      <c r="H143" s="321"/>
      <c r="I143" s="384"/>
      <c r="J143" s="449"/>
    </row>
    <row r="144" spans="1:31" ht="16.5" x14ac:dyDescent="0.25">
      <c r="A144" s="373" t="s">
        <v>68</v>
      </c>
      <c r="B144" s="441" t="s">
        <v>257</v>
      </c>
      <c r="C144" s="319">
        <v>8375.1</v>
      </c>
      <c r="D144" s="320">
        <v>0</v>
      </c>
      <c r="E144" s="319">
        <f t="shared" si="16"/>
        <v>1745.7</v>
      </c>
      <c r="F144" s="319">
        <v>1745.7</v>
      </c>
      <c r="G144" s="319">
        <f>SUM(G145+G150)</f>
        <v>0</v>
      </c>
      <c r="H144" s="319">
        <f t="shared" ref="H144:I144" si="18">SUM(H145+H150)</f>
        <v>0</v>
      </c>
      <c r="I144" s="322">
        <f t="shared" si="18"/>
        <v>0</v>
      </c>
      <c r="J144" s="449"/>
    </row>
    <row r="145" spans="1:31" ht="23.25" customHeight="1" x14ac:dyDescent="0.25">
      <c r="A145" s="373" t="s">
        <v>70</v>
      </c>
      <c r="B145" s="377" t="s">
        <v>225</v>
      </c>
      <c r="C145" s="320">
        <v>8375.1</v>
      </c>
      <c r="D145" s="320">
        <v>0</v>
      </c>
      <c r="E145" s="320">
        <f t="shared" si="16"/>
        <v>1745.7</v>
      </c>
      <c r="F145" s="327">
        <v>1745.7</v>
      </c>
      <c r="G145" s="327"/>
      <c r="H145" s="327"/>
      <c r="I145" s="404"/>
      <c r="J145" s="449"/>
    </row>
    <row r="146" spans="1:31" x14ac:dyDescent="0.25">
      <c r="A146" s="373"/>
      <c r="B146" s="335" t="s">
        <v>220</v>
      </c>
      <c r="C146" s="320">
        <v>4762.1000000000004</v>
      </c>
      <c r="D146" s="320">
        <v>0</v>
      </c>
      <c r="E146" s="320">
        <f t="shared" si="16"/>
        <v>1532</v>
      </c>
      <c r="F146" s="327">
        <v>1532</v>
      </c>
      <c r="G146" s="327"/>
      <c r="H146" s="327"/>
      <c r="I146" s="404"/>
      <c r="J146" s="449"/>
    </row>
    <row r="147" spans="1:31" s="125" customFormat="1" x14ac:dyDescent="0.25">
      <c r="A147" s="413"/>
      <c r="B147" s="365" t="s">
        <v>221</v>
      </c>
      <c r="C147" s="320">
        <v>2164.6999999999998</v>
      </c>
      <c r="D147" s="320">
        <v>0</v>
      </c>
      <c r="E147" s="320">
        <f t="shared" si="16"/>
        <v>53.2</v>
      </c>
      <c r="F147" s="327">
        <v>53.2</v>
      </c>
      <c r="G147" s="327"/>
      <c r="H147" s="327"/>
      <c r="I147" s="404"/>
      <c r="J147" s="449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413"/>
      <c r="B148" s="365" t="s">
        <v>222</v>
      </c>
      <c r="C148" s="320">
        <v>1446.3</v>
      </c>
      <c r="D148" s="320">
        <f t="shared" si="17"/>
        <v>0</v>
      </c>
      <c r="E148" s="320">
        <f t="shared" si="16"/>
        <v>0</v>
      </c>
      <c r="F148" s="327">
        <v>0</v>
      </c>
      <c r="G148" s="320"/>
      <c r="H148" s="327"/>
      <c r="I148" s="404"/>
      <c r="J148" s="449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1.5" x14ac:dyDescent="0.25">
      <c r="A149" s="413"/>
      <c r="B149" s="365" t="s">
        <v>223</v>
      </c>
      <c r="C149" s="320">
        <v>2</v>
      </c>
      <c r="D149" s="320">
        <v>0</v>
      </c>
      <c r="E149" s="320">
        <f t="shared" si="16"/>
        <v>160.5</v>
      </c>
      <c r="F149" s="320">
        <v>160.5</v>
      </c>
      <c r="G149" s="320"/>
      <c r="H149" s="327"/>
      <c r="I149" s="404"/>
      <c r="J149" s="449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x14ac:dyDescent="0.25">
      <c r="A150" s="373" t="s">
        <v>72</v>
      </c>
      <c r="B150" s="365" t="s">
        <v>224</v>
      </c>
      <c r="C150" s="320">
        <f t="shared" ref="C150:D154" si="19">SUM(D150:G150)</f>
        <v>0</v>
      </c>
      <c r="D150" s="320">
        <f t="shared" si="19"/>
        <v>0</v>
      </c>
      <c r="E150" s="320">
        <f t="shared" si="16"/>
        <v>0</v>
      </c>
      <c r="F150" s="320">
        <f t="shared" si="16"/>
        <v>0</v>
      </c>
      <c r="G150" s="320"/>
      <c r="H150" s="320"/>
      <c r="I150" s="318"/>
      <c r="J150" s="449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x14ac:dyDescent="0.25">
      <c r="A151" s="413"/>
      <c r="B151" s="365" t="s">
        <v>226</v>
      </c>
      <c r="C151" s="320">
        <f t="shared" si="19"/>
        <v>0</v>
      </c>
      <c r="D151" s="320">
        <f t="shared" si="19"/>
        <v>0</v>
      </c>
      <c r="E151" s="320">
        <f t="shared" si="16"/>
        <v>0</v>
      </c>
      <c r="F151" s="320">
        <f t="shared" si="16"/>
        <v>0</v>
      </c>
      <c r="G151" s="320"/>
      <c r="H151" s="320"/>
      <c r="I151" s="404"/>
      <c r="J151" s="449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s="125" customFormat="1" x14ac:dyDescent="0.25">
      <c r="A152" s="413"/>
      <c r="B152" s="330" t="s">
        <v>227</v>
      </c>
      <c r="C152" s="320">
        <f t="shared" si="19"/>
        <v>0</v>
      </c>
      <c r="D152" s="320">
        <f t="shared" si="19"/>
        <v>0</v>
      </c>
      <c r="E152" s="320">
        <f t="shared" si="16"/>
        <v>0</v>
      </c>
      <c r="F152" s="320">
        <f t="shared" si="16"/>
        <v>0</v>
      </c>
      <c r="G152" s="320"/>
      <c r="H152" s="320"/>
      <c r="I152" s="318"/>
      <c r="J152" s="449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</row>
    <row r="153" spans="1:31" s="125" customFormat="1" ht="30" x14ac:dyDescent="0.25">
      <c r="A153" s="413"/>
      <c r="B153" s="330" t="s">
        <v>228</v>
      </c>
      <c r="C153" s="320">
        <f t="shared" si="19"/>
        <v>0</v>
      </c>
      <c r="D153" s="320">
        <f t="shared" si="19"/>
        <v>0</v>
      </c>
      <c r="E153" s="320">
        <f t="shared" si="16"/>
        <v>0</v>
      </c>
      <c r="F153" s="320">
        <f t="shared" si="16"/>
        <v>0</v>
      </c>
      <c r="G153" s="320"/>
      <c r="H153" s="320"/>
      <c r="I153" s="318"/>
      <c r="J153" s="449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</row>
    <row r="154" spans="1:31" s="125" customFormat="1" ht="30.75" thickBot="1" x14ac:dyDescent="0.3">
      <c r="A154" s="479"/>
      <c r="B154" s="442" t="s">
        <v>229</v>
      </c>
      <c r="C154" s="358">
        <f t="shared" si="19"/>
        <v>0</v>
      </c>
      <c r="D154" s="358">
        <f t="shared" si="19"/>
        <v>0</v>
      </c>
      <c r="E154" s="358">
        <f t="shared" si="16"/>
        <v>0</v>
      </c>
      <c r="F154" s="320">
        <v>0</v>
      </c>
      <c r="G154" s="320"/>
      <c r="H154" s="320"/>
      <c r="I154" s="359"/>
      <c r="J154" s="449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</row>
    <row r="155" spans="1:31" s="125" customFormat="1" ht="50.25" thickBot="1" x14ac:dyDescent="0.3">
      <c r="A155" s="414" t="s">
        <v>74</v>
      </c>
      <c r="B155" s="423" t="s">
        <v>393</v>
      </c>
      <c r="C155" s="428">
        <v>3325.1</v>
      </c>
      <c r="D155" s="447">
        <f>SUM(D138+D139-D144)</f>
        <v>0</v>
      </c>
      <c r="E155" s="447">
        <f t="shared" si="16"/>
        <v>2493.5</v>
      </c>
      <c r="F155" s="424">
        <v>2493.5</v>
      </c>
      <c r="G155" s="424"/>
      <c r="H155" s="424"/>
      <c r="I155" s="480"/>
      <c r="J155" s="449" t="s">
        <v>465</v>
      </c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</row>
    <row r="156" spans="1:31" x14ac:dyDescent="0.25">
      <c r="A156" s="343"/>
      <c r="B156" s="344"/>
      <c r="C156" s="345"/>
      <c r="D156" s="345"/>
      <c r="E156" s="345"/>
      <c r="F156" s="345"/>
      <c r="G156" s="345"/>
      <c r="H156" s="345"/>
      <c r="I156" s="345"/>
    </row>
    <row r="157" spans="1:31" x14ac:dyDescent="0.25">
      <c r="A157" s="343"/>
      <c r="B157" s="344"/>
      <c r="C157" s="345"/>
      <c r="D157" s="345"/>
      <c r="E157" s="345"/>
      <c r="F157" s="345"/>
      <c r="G157" s="345"/>
      <c r="H157" s="345"/>
      <c r="I157" s="345"/>
    </row>
    <row r="158" spans="1:31" x14ac:dyDescent="0.25">
      <c r="A158" s="343"/>
      <c r="B158" s="344"/>
      <c r="C158" s="345"/>
      <c r="D158" s="345"/>
      <c r="E158" s="345"/>
      <c r="F158" s="345"/>
      <c r="G158" s="345"/>
      <c r="H158" s="345"/>
      <c r="I158" s="345"/>
    </row>
    <row r="159" spans="1:31" x14ac:dyDescent="0.25">
      <c r="A159" s="343"/>
      <c r="B159" s="344"/>
      <c r="C159" s="345"/>
      <c r="D159" s="345"/>
      <c r="E159" s="345"/>
      <c r="F159" s="345"/>
      <c r="G159" s="345"/>
      <c r="H159" s="345"/>
      <c r="I159" s="345"/>
    </row>
    <row r="160" spans="1:31" ht="27" customHeight="1" x14ac:dyDescent="0.25">
      <c r="A160" s="343"/>
      <c r="B160" s="518" t="s">
        <v>436</v>
      </c>
      <c r="C160" s="518"/>
      <c r="D160" s="345"/>
      <c r="E160" s="345"/>
      <c r="F160" s="345"/>
      <c r="G160" s="345"/>
      <c r="H160" s="345"/>
      <c r="I160" s="345"/>
    </row>
    <row r="161" spans="1:9" ht="12.75" customHeight="1" x14ac:dyDescent="0.25">
      <c r="A161" s="343"/>
      <c r="B161" s="344"/>
      <c r="C161" s="345"/>
      <c r="D161" s="345"/>
      <c r="E161" s="345"/>
      <c r="F161" s="345"/>
      <c r="G161" s="345"/>
      <c r="H161" s="345"/>
      <c r="I161" s="345"/>
    </row>
    <row r="162" spans="1:9" ht="31.5" customHeight="1" x14ac:dyDescent="0.25">
      <c r="A162" s="343"/>
      <c r="B162" s="356" t="s">
        <v>437</v>
      </c>
      <c r="C162" s="356"/>
      <c r="D162" s="356"/>
      <c r="E162" s="357"/>
      <c r="F162" s="357"/>
      <c r="G162" s="357"/>
      <c r="H162" s="345"/>
      <c r="I162" s="345"/>
    </row>
    <row r="163" spans="1:9" ht="12.75" customHeight="1" x14ac:dyDescent="0.25">
      <c r="A163" s="343"/>
      <c r="B163" s="406"/>
      <c r="C163" s="406"/>
      <c r="D163" s="406"/>
      <c r="E163" s="345"/>
      <c r="F163" s="345"/>
      <c r="G163" s="345"/>
      <c r="H163" s="345"/>
      <c r="I163" s="345"/>
    </row>
    <row r="164" spans="1:9" ht="26.25" customHeight="1" x14ac:dyDescent="0.25">
      <c r="A164" s="343"/>
      <c r="B164" s="518" t="s">
        <v>438</v>
      </c>
      <c r="C164" s="518"/>
      <c r="D164" s="345"/>
      <c r="E164" s="345"/>
      <c r="F164" s="345"/>
      <c r="G164" s="345"/>
      <c r="H164" s="345"/>
      <c r="I164" s="345"/>
    </row>
    <row r="165" spans="1:9" x14ac:dyDescent="0.25">
      <c r="A165" s="343"/>
      <c r="B165" s="344"/>
      <c r="C165" s="345"/>
      <c r="D165" s="345"/>
      <c r="E165" s="345"/>
      <c r="F165" s="345"/>
      <c r="G165" s="345"/>
      <c r="H165" s="345"/>
      <c r="I165" s="345"/>
    </row>
    <row r="166" spans="1:9" ht="20.25" x14ac:dyDescent="0.25">
      <c r="A166" s="513"/>
      <c r="B166" s="513"/>
      <c r="C166" s="513"/>
      <c r="D166" s="513"/>
      <c r="E166" s="513"/>
      <c r="F166" s="513"/>
      <c r="G166" s="513"/>
      <c r="H166" s="513"/>
      <c r="I166" s="513"/>
    </row>
    <row r="167" spans="1:9" x14ac:dyDescent="0.25">
      <c r="A167" s="389"/>
      <c r="B167" s="390"/>
      <c r="C167" s="391"/>
      <c r="D167" s="391"/>
      <c r="E167" s="391"/>
      <c r="F167" s="391"/>
      <c r="G167" s="391"/>
      <c r="H167" s="391"/>
      <c r="I167" s="391"/>
    </row>
    <row r="168" spans="1:9" ht="18.75" x14ac:dyDescent="0.25">
      <c r="A168" s="389"/>
      <c r="B168" s="392"/>
      <c r="C168" s="393"/>
      <c r="D168" s="353"/>
      <c r="E168" s="353"/>
      <c r="F168" s="394"/>
      <c r="G168" s="394"/>
      <c r="H168" s="393"/>
      <c r="I168" s="394"/>
    </row>
    <row r="169" spans="1:9" x14ac:dyDescent="0.25">
      <c r="A169" s="389"/>
      <c r="B169" s="382"/>
      <c r="C169" s="389"/>
      <c r="D169" s="395"/>
      <c r="E169" s="395"/>
      <c r="F169" s="395"/>
      <c r="G169" s="395"/>
      <c r="H169" s="395"/>
      <c r="I169" s="395"/>
    </row>
    <row r="170" spans="1:9" x14ac:dyDescent="0.25">
      <c r="A170" s="389"/>
      <c r="B170" s="378"/>
      <c r="C170" s="393"/>
      <c r="D170" s="353"/>
      <c r="E170" s="353"/>
      <c r="F170" s="353"/>
      <c r="G170" s="353"/>
      <c r="H170" s="353"/>
      <c r="I170" s="353"/>
    </row>
    <row r="171" spans="1:9" x14ac:dyDescent="0.25">
      <c r="A171" s="389"/>
      <c r="B171" s="396"/>
      <c r="C171" s="393"/>
      <c r="D171" s="353"/>
      <c r="E171" s="353"/>
      <c r="F171" s="353"/>
      <c r="G171" s="353"/>
      <c r="H171" s="353"/>
      <c r="I171" s="395"/>
    </row>
    <row r="172" spans="1:9" x14ac:dyDescent="0.25">
      <c r="A172" s="389"/>
      <c r="B172" s="367"/>
      <c r="C172" s="393"/>
      <c r="D172" s="353"/>
      <c r="E172" s="353"/>
      <c r="F172" s="397"/>
      <c r="G172" s="397"/>
      <c r="H172" s="397"/>
      <c r="I172" s="398"/>
    </row>
    <row r="173" spans="1:9" x14ac:dyDescent="0.25">
      <c r="A173" s="389"/>
      <c r="B173" s="367"/>
      <c r="C173" s="389"/>
      <c r="D173" s="395"/>
      <c r="E173" s="395"/>
      <c r="F173" s="398"/>
      <c r="G173" s="398"/>
      <c r="H173" s="398"/>
      <c r="I173" s="398"/>
    </row>
    <row r="174" spans="1:9" ht="16.5" x14ac:dyDescent="0.25">
      <c r="A174" s="389"/>
      <c r="B174" s="370"/>
      <c r="C174" s="389"/>
      <c r="D174" s="395"/>
      <c r="E174" s="395"/>
      <c r="F174" s="395"/>
      <c r="G174" s="395"/>
      <c r="H174" s="395"/>
      <c r="I174" s="395"/>
    </row>
    <row r="175" spans="1:9" x14ac:dyDescent="0.25">
      <c r="A175" s="389"/>
      <c r="B175" s="379"/>
      <c r="C175" s="393"/>
      <c r="D175" s="353"/>
      <c r="E175" s="397"/>
      <c r="F175" s="397"/>
      <c r="G175" s="397"/>
      <c r="H175" s="397"/>
      <c r="I175" s="397"/>
    </row>
    <row r="176" spans="1:9" x14ac:dyDescent="0.25">
      <c r="A176" s="389"/>
      <c r="B176" s="367"/>
      <c r="C176" s="393"/>
      <c r="D176" s="353"/>
      <c r="E176" s="397"/>
      <c r="F176" s="397"/>
      <c r="G176" s="397"/>
      <c r="H176" s="397"/>
      <c r="I176" s="397"/>
    </row>
    <row r="177" spans="1:9" x14ac:dyDescent="0.25">
      <c r="A177" s="393"/>
      <c r="B177" s="378"/>
      <c r="C177" s="393"/>
      <c r="D177" s="353"/>
      <c r="E177" s="397"/>
      <c r="F177" s="397"/>
      <c r="G177" s="397"/>
      <c r="H177" s="397"/>
      <c r="I177" s="397"/>
    </row>
    <row r="178" spans="1:9" x14ac:dyDescent="0.25">
      <c r="A178" s="393"/>
      <c r="B178" s="378"/>
      <c r="C178" s="393"/>
      <c r="D178" s="353"/>
      <c r="E178" s="397"/>
      <c r="F178" s="397"/>
      <c r="G178" s="397"/>
      <c r="H178" s="397"/>
      <c r="I178" s="397"/>
    </row>
    <row r="179" spans="1:9" x14ac:dyDescent="0.25">
      <c r="A179" s="393"/>
      <c r="B179" s="378"/>
      <c r="C179" s="393"/>
      <c r="D179" s="353"/>
      <c r="E179" s="353"/>
      <c r="F179" s="397"/>
      <c r="G179" s="397"/>
      <c r="H179" s="397"/>
      <c r="I179" s="397"/>
    </row>
    <row r="180" spans="1:9" x14ac:dyDescent="0.25">
      <c r="A180" s="389"/>
      <c r="B180" s="378"/>
      <c r="C180" s="393"/>
      <c r="D180" s="353"/>
      <c r="E180" s="353"/>
      <c r="F180" s="397"/>
      <c r="G180" s="397"/>
      <c r="H180" s="397"/>
      <c r="I180" s="397"/>
    </row>
    <row r="181" spans="1:9" x14ac:dyDescent="0.25">
      <c r="A181" s="393"/>
      <c r="B181" s="378"/>
      <c r="C181" s="393"/>
      <c r="D181" s="353"/>
      <c r="E181" s="353"/>
      <c r="F181" s="397"/>
      <c r="G181" s="397"/>
      <c r="H181" s="397"/>
      <c r="I181" s="397"/>
    </row>
    <row r="182" spans="1:9" x14ac:dyDescent="0.25">
      <c r="A182" s="393"/>
      <c r="B182" s="410"/>
      <c r="C182" s="393"/>
      <c r="D182" s="353"/>
      <c r="E182" s="353"/>
      <c r="F182" s="353"/>
      <c r="G182" s="353"/>
      <c r="H182" s="353"/>
      <c r="I182" s="353"/>
    </row>
    <row r="183" spans="1:9" x14ac:dyDescent="0.25">
      <c r="A183" s="393"/>
      <c r="B183" s="410"/>
      <c r="C183" s="393"/>
      <c r="D183" s="353"/>
      <c r="E183" s="353"/>
      <c r="F183" s="353"/>
      <c r="G183" s="353"/>
      <c r="H183" s="353"/>
      <c r="I183" s="353"/>
    </row>
    <row r="184" spans="1:9" x14ac:dyDescent="0.25">
      <c r="A184" s="393"/>
      <c r="B184" s="410"/>
      <c r="C184" s="393"/>
      <c r="D184" s="353"/>
      <c r="E184" s="353"/>
      <c r="F184" s="353"/>
      <c r="G184" s="353"/>
      <c r="H184" s="353"/>
      <c r="I184" s="353"/>
    </row>
    <row r="185" spans="1:9" ht="16.5" x14ac:dyDescent="0.25">
      <c r="A185" s="401"/>
      <c r="B185" s="402"/>
      <c r="C185" s="399"/>
      <c r="D185" s="399"/>
      <c r="E185" s="400"/>
      <c r="F185" s="400"/>
      <c r="G185" s="400"/>
      <c r="H185" s="400"/>
      <c r="I185" s="400"/>
    </row>
    <row r="186" spans="1:9" x14ac:dyDescent="0.25">
      <c r="A186" s="227"/>
    </row>
    <row r="187" spans="1:9" x14ac:dyDescent="0.25">
      <c r="A187" s="227"/>
    </row>
    <row r="188" spans="1:9" x14ac:dyDescent="0.25">
      <c r="A188" s="227"/>
    </row>
    <row r="189" spans="1:9" x14ac:dyDescent="0.25">
      <c r="A189" s="227"/>
    </row>
    <row r="190" spans="1:9" x14ac:dyDescent="0.25">
      <c r="A190" s="227"/>
    </row>
    <row r="191" spans="1:9" x14ac:dyDescent="0.25">
      <c r="A191" s="227"/>
    </row>
    <row r="192" spans="1:9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  <row r="274" spans="1:1" x14ac:dyDescent="0.25">
      <c r="A274" s="227"/>
    </row>
    <row r="275" spans="1:1" x14ac:dyDescent="0.25">
      <c r="A275" s="227"/>
    </row>
    <row r="276" spans="1:1" x14ac:dyDescent="0.25">
      <c r="A276" s="227"/>
    </row>
    <row r="277" spans="1:1" x14ac:dyDescent="0.25">
      <c r="A277" s="227"/>
    </row>
  </sheetData>
  <mergeCells count="47"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  <mergeCell ref="G21:I21"/>
    <mergeCell ref="E8:F8"/>
    <mergeCell ref="G14:I14"/>
    <mergeCell ref="G15:I15"/>
    <mergeCell ref="E16:F16"/>
    <mergeCell ref="G16:I16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A166:I166"/>
    <mergeCell ref="H1:I1"/>
    <mergeCell ref="A119:A125"/>
    <mergeCell ref="B160:C160"/>
    <mergeCell ref="B164:C164"/>
    <mergeCell ref="A38:I38"/>
    <mergeCell ref="A136:I136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</mergeCells>
  <pageMargins left="0.23622047244094491" right="0.23622047244094491" top="0.35433070866141736" bottom="0.35433070866141736" header="0.31496062992125984" footer="0.31496062992125984"/>
  <pageSetup paperSize="9"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296" customFormat="1" x14ac:dyDescent="0.25">
      <c r="F1" s="550" t="s">
        <v>395</v>
      </c>
      <c r="G1" s="550"/>
    </row>
    <row r="2" spans="1:7" s="296" customFormat="1" x14ac:dyDescent="0.25">
      <c r="F2" s="550" t="s">
        <v>400</v>
      </c>
      <c r="G2" s="550"/>
    </row>
    <row r="3" spans="1:7" ht="18.75" customHeight="1" x14ac:dyDescent="0.25">
      <c r="A3" s="551" t="s">
        <v>261</v>
      </c>
      <c r="B3" s="552"/>
      <c r="C3" s="552"/>
      <c r="D3" s="552"/>
      <c r="E3" s="552"/>
      <c r="F3" s="552"/>
      <c r="G3" s="552"/>
    </row>
    <row r="5" spans="1:7" ht="30" x14ac:dyDescent="0.25">
      <c r="A5" s="553" t="s">
        <v>262</v>
      </c>
      <c r="B5" s="553" t="s">
        <v>4</v>
      </c>
      <c r="C5" s="553" t="s">
        <v>263</v>
      </c>
      <c r="D5" s="553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53"/>
      <c r="B6" s="553"/>
      <c r="C6" s="553"/>
      <c r="D6" s="553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42.75" x14ac:dyDescent="0.25">
      <c r="A8" s="203" t="s">
        <v>272</v>
      </c>
      <c r="B8" s="204"/>
      <c r="C8" s="204"/>
      <c r="D8" s="204"/>
      <c r="E8" s="202"/>
      <c r="F8" s="205"/>
      <c r="G8" s="206"/>
    </row>
    <row r="9" spans="1:7" ht="30" x14ac:dyDescent="0.25">
      <c r="A9" s="204" t="s">
        <v>273</v>
      </c>
      <c r="B9" s="204"/>
      <c r="C9" s="204"/>
      <c r="D9" s="204"/>
      <c r="E9" s="202"/>
      <c r="F9" s="205"/>
      <c r="G9" s="206"/>
    </row>
    <row r="10" spans="1:7" ht="30" x14ac:dyDescent="0.25">
      <c r="A10" s="207" t="s">
        <v>404</v>
      </c>
      <c r="B10" s="204"/>
      <c r="C10" s="204"/>
      <c r="D10" s="204"/>
      <c r="E10" s="202"/>
      <c r="F10" s="205"/>
      <c r="G10" s="206"/>
    </row>
    <row r="11" spans="1:7" x14ac:dyDescent="0.25">
      <c r="A11" s="207" t="s">
        <v>274</v>
      </c>
      <c r="B11" s="204"/>
      <c r="C11" s="204"/>
      <c r="D11" s="204"/>
      <c r="E11" s="202"/>
      <c r="F11" s="205"/>
      <c r="G11" s="206"/>
    </row>
    <row r="12" spans="1:7" x14ac:dyDescent="0.25">
      <c r="A12" s="207" t="s">
        <v>275</v>
      </c>
      <c r="B12" s="204"/>
      <c r="C12" s="204"/>
      <c r="D12" s="204"/>
      <c r="E12" s="202"/>
      <c r="F12" s="205"/>
      <c r="G12" s="206"/>
    </row>
    <row r="13" spans="1:7" x14ac:dyDescent="0.25">
      <c r="A13" s="207" t="s">
        <v>276</v>
      </c>
      <c r="B13" s="204"/>
      <c r="C13" s="204"/>
      <c r="D13" s="204"/>
      <c r="E13" s="202"/>
      <c r="F13" s="205"/>
      <c r="G13" s="206"/>
    </row>
    <row r="14" spans="1:7" x14ac:dyDescent="0.25">
      <c r="A14" s="207"/>
      <c r="B14" s="204"/>
      <c r="C14" s="204"/>
      <c r="D14" s="204"/>
      <c r="E14" s="202"/>
      <c r="F14" s="205"/>
      <c r="G14" s="206"/>
    </row>
    <row r="15" spans="1:7" ht="30" x14ac:dyDescent="0.25">
      <c r="A15" s="204" t="s">
        <v>277</v>
      </c>
      <c r="B15" s="204"/>
      <c r="C15" s="204"/>
      <c r="D15" s="204"/>
      <c r="E15" s="202"/>
      <c r="F15" s="205"/>
      <c r="G15" s="206"/>
    </row>
    <row r="16" spans="1:7" ht="45" x14ac:dyDescent="0.25">
      <c r="A16" s="204" t="s">
        <v>278</v>
      </c>
      <c r="B16" s="204"/>
      <c r="C16" s="204"/>
      <c r="D16" s="204"/>
      <c r="E16" s="202"/>
      <c r="F16" s="205"/>
      <c r="G16" s="206"/>
    </row>
    <row r="17" spans="1:7" ht="30" x14ac:dyDescent="0.25">
      <c r="A17" s="204" t="s">
        <v>279</v>
      </c>
      <c r="B17" s="204"/>
      <c r="C17" s="204"/>
      <c r="D17" s="204"/>
      <c r="E17" s="202"/>
      <c r="F17" s="205"/>
      <c r="G17" s="206"/>
    </row>
    <row r="18" spans="1:7" ht="45" x14ac:dyDescent="0.25">
      <c r="A18" s="204" t="s">
        <v>280</v>
      </c>
      <c r="B18" s="204"/>
      <c r="C18" s="204"/>
      <c r="D18" s="204"/>
      <c r="E18" s="202"/>
      <c r="F18" s="205"/>
      <c r="G18" s="206"/>
    </row>
    <row r="19" spans="1:7" ht="30" x14ac:dyDescent="0.25">
      <c r="A19" s="204" t="s">
        <v>281</v>
      </c>
      <c r="B19" s="204"/>
      <c r="C19" s="204"/>
      <c r="D19" s="204"/>
      <c r="E19" s="202"/>
      <c r="F19" s="205"/>
      <c r="G19" s="206"/>
    </row>
    <row r="20" spans="1:7" x14ac:dyDescent="0.25">
      <c r="A20" s="204" t="s">
        <v>282</v>
      </c>
      <c r="B20" s="204"/>
      <c r="C20" s="204"/>
      <c r="D20" s="204"/>
      <c r="E20" s="202"/>
      <c r="F20" s="205"/>
      <c r="G20" s="206"/>
    </row>
    <row r="21" spans="1:7" ht="30" x14ac:dyDescent="0.25">
      <c r="A21" s="204" t="s">
        <v>283</v>
      </c>
      <c r="B21" s="204"/>
      <c r="C21" s="204"/>
      <c r="D21" s="204"/>
      <c r="E21" s="202"/>
      <c r="F21" s="205"/>
      <c r="G21" s="206"/>
    </row>
    <row r="22" spans="1:7" ht="42.75" x14ac:dyDescent="0.25">
      <c r="A22" s="203" t="s">
        <v>284</v>
      </c>
      <c r="B22" s="204"/>
      <c r="C22" s="204"/>
      <c r="D22" s="204"/>
      <c r="E22" s="202"/>
      <c r="F22" s="205"/>
      <c r="G22" s="206"/>
    </row>
    <row r="23" spans="1:7" ht="30" x14ac:dyDescent="0.25">
      <c r="A23" s="204" t="s">
        <v>285</v>
      </c>
      <c r="B23" s="204"/>
      <c r="C23" s="204"/>
      <c r="D23" s="204"/>
      <c r="E23" s="202"/>
      <c r="F23" s="205"/>
      <c r="G23" s="206"/>
    </row>
    <row r="24" spans="1:7" ht="30" x14ac:dyDescent="0.25">
      <c r="A24" s="204" t="s">
        <v>286</v>
      </c>
      <c r="B24" s="204"/>
      <c r="C24" s="204"/>
      <c r="D24" s="204"/>
      <c r="E24" s="202"/>
      <c r="F24" s="205"/>
      <c r="G24" s="206"/>
    </row>
    <row r="25" spans="1:7" ht="30" x14ac:dyDescent="0.25">
      <c r="A25" s="204" t="s">
        <v>283</v>
      </c>
      <c r="B25" s="204"/>
      <c r="C25" s="204"/>
      <c r="D25" s="204"/>
      <c r="E25" s="202"/>
      <c r="F25" s="205"/>
      <c r="G25" s="206"/>
    </row>
    <row r="26" spans="1:7" ht="42.75" x14ac:dyDescent="0.25">
      <c r="A26" s="203" t="s">
        <v>287</v>
      </c>
      <c r="B26" s="204"/>
      <c r="C26" s="204"/>
      <c r="D26" s="204"/>
      <c r="E26" s="202"/>
      <c r="F26" s="205"/>
      <c r="G26" s="206"/>
    </row>
    <row r="27" spans="1:7" ht="30" x14ac:dyDescent="0.25">
      <c r="A27" s="204" t="s">
        <v>288</v>
      </c>
      <c r="B27" s="204"/>
      <c r="C27" s="204"/>
      <c r="D27" s="204"/>
      <c r="E27" s="202"/>
      <c r="F27" s="205"/>
      <c r="G27" s="206"/>
    </row>
    <row r="28" spans="1:7" ht="30" x14ac:dyDescent="0.25">
      <c r="A28" s="204" t="s">
        <v>283</v>
      </c>
      <c r="B28" s="204"/>
      <c r="C28" s="204"/>
      <c r="D28" s="204"/>
      <c r="E28" s="202"/>
      <c r="F28" s="205"/>
      <c r="G28" s="206"/>
    </row>
    <row r="29" spans="1:7" ht="28.5" x14ac:dyDescent="0.25">
      <c r="A29" s="203" t="s">
        <v>289</v>
      </c>
      <c r="B29" s="204"/>
      <c r="C29" s="204"/>
      <c r="D29" s="204"/>
      <c r="E29" s="202"/>
      <c r="F29" s="205"/>
      <c r="G29" s="206"/>
    </row>
    <row r="30" spans="1:7" ht="30" x14ac:dyDescent="0.25">
      <c r="A30" s="204" t="s">
        <v>290</v>
      </c>
      <c r="B30" s="204"/>
      <c r="C30" s="204"/>
      <c r="D30" s="204"/>
      <c r="E30" s="202"/>
      <c r="F30" s="205"/>
      <c r="G30" s="206"/>
    </row>
    <row r="31" spans="1:7" x14ac:dyDescent="0.25">
      <c r="A31" s="204" t="s">
        <v>291</v>
      </c>
      <c r="B31" s="204"/>
      <c r="C31" s="204"/>
      <c r="D31" s="204"/>
      <c r="E31" s="202"/>
      <c r="F31" s="205"/>
      <c r="G31" s="206"/>
    </row>
    <row r="32" spans="1:7" ht="30" x14ac:dyDescent="0.25">
      <c r="A32" s="204" t="s">
        <v>292</v>
      </c>
      <c r="B32" s="204"/>
      <c r="C32" s="204"/>
      <c r="D32" s="204"/>
      <c r="E32" s="202"/>
      <c r="F32" s="205"/>
      <c r="G32" s="206"/>
    </row>
    <row r="33" spans="1:7" ht="30" x14ac:dyDescent="0.25">
      <c r="A33" s="204" t="s">
        <v>293</v>
      </c>
      <c r="B33" s="204"/>
      <c r="C33" s="204"/>
      <c r="D33" s="204"/>
      <c r="E33" s="202"/>
      <c r="F33" s="205"/>
      <c r="G33" s="206"/>
    </row>
    <row r="34" spans="1:7" ht="30" x14ac:dyDescent="0.25">
      <c r="A34" s="204" t="s">
        <v>294</v>
      </c>
      <c r="B34" s="204"/>
      <c r="C34" s="204"/>
      <c r="D34" s="204"/>
      <c r="E34" s="202"/>
      <c r="F34" s="205"/>
      <c r="G34" s="206"/>
    </row>
    <row r="35" spans="1:7" ht="28.5" x14ac:dyDescent="0.25">
      <c r="A35" s="203" t="s">
        <v>295</v>
      </c>
      <c r="B35" s="204"/>
      <c r="C35" s="204"/>
      <c r="D35" s="204"/>
      <c r="E35" s="202"/>
      <c r="F35" s="205"/>
      <c r="G35" s="206"/>
    </row>
    <row r="36" spans="1:7" x14ac:dyDescent="0.25">
      <c r="A36" s="204" t="s">
        <v>296</v>
      </c>
      <c r="B36" s="204"/>
      <c r="C36" s="204"/>
      <c r="D36" s="204"/>
      <c r="E36" s="202"/>
      <c r="F36" s="205"/>
      <c r="G36" s="206"/>
    </row>
    <row r="37" spans="1:7" x14ac:dyDescent="0.25">
      <c r="A37" s="204" t="s">
        <v>297</v>
      </c>
      <c r="B37" s="204"/>
      <c r="C37" s="204"/>
      <c r="D37" s="204"/>
      <c r="E37" s="202"/>
      <c r="F37" s="205"/>
      <c r="G37" s="206"/>
    </row>
    <row r="38" spans="1:7" ht="30" x14ac:dyDescent="0.25">
      <c r="A38" s="204" t="s">
        <v>298</v>
      </c>
      <c r="B38" s="204"/>
      <c r="C38" s="204"/>
      <c r="D38" s="204"/>
      <c r="E38" s="202"/>
      <c r="F38" s="205"/>
      <c r="G38" s="206"/>
    </row>
    <row r="39" spans="1:7" x14ac:dyDescent="0.25">
      <c r="A39" s="204" t="s">
        <v>299</v>
      </c>
      <c r="B39" s="204"/>
      <c r="C39" s="204"/>
      <c r="D39" s="204"/>
      <c r="E39" s="202"/>
      <c r="F39" s="205"/>
      <c r="G39" s="206"/>
    </row>
    <row r="40" spans="1:7" ht="30" x14ac:dyDescent="0.25">
      <c r="A40" s="204" t="s">
        <v>294</v>
      </c>
      <c r="B40" s="204"/>
      <c r="C40" s="204"/>
      <c r="D40" s="204"/>
      <c r="E40" s="202"/>
      <c r="F40" s="205"/>
      <c r="G40" s="206"/>
    </row>
    <row r="41" spans="1:7" ht="28.5" x14ac:dyDescent="0.25">
      <c r="A41" s="203" t="s">
        <v>300</v>
      </c>
      <c r="B41" s="204"/>
      <c r="C41" s="204"/>
      <c r="D41" s="204"/>
      <c r="E41" s="202"/>
      <c r="F41" s="205"/>
      <c r="G41" s="206"/>
    </row>
    <row r="42" spans="1:7" x14ac:dyDescent="0.25">
      <c r="A42" s="204" t="s">
        <v>301</v>
      </c>
      <c r="B42" s="204"/>
      <c r="C42" s="204"/>
      <c r="D42" s="204"/>
      <c r="E42" s="202"/>
      <c r="F42" s="205"/>
      <c r="G42" s="206"/>
    </row>
    <row r="43" spans="1:7" ht="30" x14ac:dyDescent="0.25">
      <c r="A43" s="204" t="s">
        <v>302</v>
      </c>
      <c r="B43" s="204"/>
      <c r="C43" s="204"/>
      <c r="D43" s="204"/>
      <c r="E43" s="202"/>
      <c r="F43" s="205"/>
      <c r="G43" s="206"/>
    </row>
    <row r="44" spans="1:7" x14ac:dyDescent="0.25">
      <c r="A44" s="203" t="s">
        <v>303</v>
      </c>
      <c r="B44" s="204"/>
      <c r="C44" s="204"/>
      <c r="D44" s="204"/>
      <c r="E44" s="202"/>
      <c r="F44" s="205"/>
      <c r="G44" s="206"/>
    </row>
    <row r="45" spans="1:7" x14ac:dyDescent="0.25">
      <c r="A45" s="203" t="s">
        <v>304</v>
      </c>
      <c r="B45" s="204"/>
      <c r="C45" s="204"/>
      <c r="D45" s="204"/>
      <c r="E45" s="202"/>
      <c r="F45" s="205"/>
      <c r="G45" s="206"/>
    </row>
    <row r="46" spans="1:7" x14ac:dyDescent="0.25">
      <c r="A46" s="203" t="s">
        <v>305</v>
      </c>
      <c r="B46" s="204"/>
      <c r="C46" s="204"/>
      <c r="D46" s="204"/>
      <c r="E46" s="202"/>
      <c r="F46" s="205"/>
      <c r="G46" s="206"/>
    </row>
    <row r="47" spans="1:7" x14ac:dyDescent="0.25">
      <c r="A47" s="203" t="s">
        <v>306</v>
      </c>
      <c r="B47" s="204"/>
      <c r="C47" s="204"/>
      <c r="D47" s="204"/>
      <c r="E47" s="202"/>
      <c r="F47" s="205"/>
      <c r="G47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28"/>
      <c r="B1" s="228"/>
      <c r="C1" s="228"/>
      <c r="D1" s="228"/>
      <c r="E1" s="228"/>
      <c r="F1" s="228"/>
      <c r="G1" s="228" t="s">
        <v>307</v>
      </c>
      <c r="H1" s="228"/>
    </row>
    <row r="2" spans="1:8" ht="15.75" x14ac:dyDescent="0.25">
      <c r="A2" s="228"/>
      <c r="B2" s="228"/>
      <c r="C2" s="229" t="s">
        <v>308</v>
      </c>
      <c r="D2" s="229"/>
      <c r="E2" s="228"/>
      <c r="F2" s="228"/>
      <c r="G2" s="564" t="s">
        <v>399</v>
      </c>
      <c r="H2" s="564"/>
    </row>
    <row r="3" spans="1:8" ht="15.75" x14ac:dyDescent="0.25">
      <c r="A3" s="228"/>
      <c r="B3" s="228"/>
      <c r="C3" s="229" t="s">
        <v>309</v>
      </c>
      <c r="D3" s="229"/>
      <c r="E3" s="228"/>
      <c r="F3" s="228"/>
      <c r="G3" s="228"/>
      <c r="H3" s="228"/>
    </row>
    <row r="4" spans="1:8" ht="15.75" x14ac:dyDescent="0.25">
      <c r="A4" s="228"/>
      <c r="B4" s="228"/>
      <c r="C4" s="229" t="s">
        <v>310</v>
      </c>
      <c r="D4" s="229"/>
      <c r="E4" s="228"/>
      <c r="F4" s="228"/>
      <c r="G4" s="228"/>
      <c r="H4" s="228"/>
    </row>
    <row r="5" spans="1:8" ht="15.75" x14ac:dyDescent="0.25">
      <c r="A5" s="228"/>
      <c r="B5" s="567" t="s">
        <v>311</v>
      </c>
      <c r="C5" s="563"/>
      <c r="D5" s="563"/>
      <c r="E5" s="228"/>
      <c r="F5" s="228"/>
      <c r="G5" s="228"/>
      <c r="H5" s="228"/>
    </row>
    <row r="6" spans="1:8" ht="15.75" x14ac:dyDescent="0.25">
      <c r="A6" s="228"/>
      <c r="B6" s="228"/>
      <c r="C6" s="229" t="s">
        <v>312</v>
      </c>
      <c r="D6" s="229"/>
      <c r="E6" s="228"/>
      <c r="F6" s="228"/>
      <c r="G6" s="228"/>
      <c r="H6" s="228"/>
    </row>
    <row r="7" spans="1:8" ht="16.5" thickBot="1" x14ac:dyDescent="0.3">
      <c r="A7" s="228"/>
      <c r="B7" s="228"/>
      <c r="C7" s="228"/>
      <c r="D7" s="228"/>
      <c r="E7" s="228"/>
      <c r="F7" s="228"/>
      <c r="G7" s="231"/>
      <c r="H7" s="231" t="s">
        <v>66</v>
      </c>
    </row>
    <row r="8" spans="1:8" ht="31.5" x14ac:dyDescent="0.25">
      <c r="A8" s="568" t="s">
        <v>0</v>
      </c>
      <c r="B8" s="570" t="s">
        <v>262</v>
      </c>
      <c r="C8" s="565" t="s">
        <v>4</v>
      </c>
      <c r="D8" s="572" t="s">
        <v>263</v>
      </c>
      <c r="E8" s="565" t="s">
        <v>264</v>
      </c>
      <c r="F8" s="232" t="s">
        <v>265</v>
      </c>
      <c r="G8" s="233" t="s">
        <v>266</v>
      </c>
      <c r="H8" s="234" t="s">
        <v>266</v>
      </c>
    </row>
    <row r="9" spans="1:8" ht="63.75" thickBot="1" x14ac:dyDescent="0.3">
      <c r="A9" s="569"/>
      <c r="B9" s="571"/>
      <c r="C9" s="566"/>
      <c r="D9" s="573"/>
      <c r="E9" s="566"/>
      <c r="F9" s="235" t="s">
        <v>267</v>
      </c>
      <c r="G9" s="236" t="s">
        <v>267</v>
      </c>
      <c r="H9" s="237" t="s">
        <v>268</v>
      </c>
    </row>
    <row r="10" spans="1:8" ht="15.75" x14ac:dyDescent="0.25">
      <c r="A10" s="238">
        <v>1</v>
      </c>
      <c r="B10" s="239">
        <v>2</v>
      </c>
      <c r="C10" s="240">
        <v>3</v>
      </c>
      <c r="D10" s="240">
        <v>4</v>
      </c>
      <c r="E10" s="240">
        <v>5</v>
      </c>
      <c r="F10" s="240" t="s">
        <v>313</v>
      </c>
      <c r="G10" s="241" t="s">
        <v>314</v>
      </c>
      <c r="H10" s="242" t="s">
        <v>315</v>
      </c>
    </row>
    <row r="11" spans="1:8" ht="30" x14ac:dyDescent="0.25">
      <c r="A11" s="243">
        <v>1</v>
      </c>
      <c r="B11" s="244" t="s">
        <v>230</v>
      </c>
      <c r="C11" s="245"/>
      <c r="D11" s="245"/>
      <c r="E11" s="245"/>
      <c r="F11" s="246"/>
      <c r="G11" s="247"/>
      <c r="H11" s="248"/>
    </row>
    <row r="12" spans="1:8" ht="38.25" customHeight="1" x14ac:dyDescent="0.25">
      <c r="A12" s="298">
        <v>2</v>
      </c>
      <c r="B12" s="313" t="s">
        <v>316</v>
      </c>
      <c r="C12" s="251"/>
      <c r="D12" s="251"/>
      <c r="E12" s="251"/>
      <c r="F12" s="246"/>
      <c r="G12" s="247"/>
      <c r="H12" s="248"/>
    </row>
    <row r="13" spans="1:8" ht="30" x14ac:dyDescent="0.25">
      <c r="A13" s="298" t="s">
        <v>27</v>
      </c>
      <c r="B13" s="252" t="s">
        <v>146</v>
      </c>
      <c r="C13" s="251"/>
      <c r="D13" s="251"/>
      <c r="E13" s="251"/>
      <c r="F13" s="246"/>
      <c r="G13" s="247"/>
      <c r="H13" s="248"/>
    </row>
    <row r="14" spans="1:8" ht="60" x14ac:dyDescent="0.25">
      <c r="A14" s="300" t="s">
        <v>41</v>
      </c>
      <c r="B14" s="254" t="s">
        <v>405</v>
      </c>
      <c r="C14" s="251"/>
      <c r="D14" s="251"/>
      <c r="E14" s="251"/>
      <c r="F14" s="246"/>
      <c r="G14" s="247"/>
      <c r="H14" s="248"/>
    </row>
    <row r="15" spans="1:8" ht="45" x14ac:dyDescent="0.25">
      <c r="A15" s="559" t="s">
        <v>42</v>
      </c>
      <c r="B15" s="255" t="s">
        <v>317</v>
      </c>
      <c r="C15" s="251"/>
      <c r="D15" s="251"/>
      <c r="E15" s="251"/>
      <c r="F15" s="246"/>
      <c r="G15" s="247"/>
      <c r="H15" s="248"/>
    </row>
    <row r="16" spans="1:8" x14ac:dyDescent="0.25">
      <c r="A16" s="560"/>
      <c r="B16" s="199" t="s">
        <v>408</v>
      </c>
      <c r="C16" s="251"/>
      <c r="D16" s="251"/>
      <c r="E16" s="251"/>
      <c r="F16" s="246"/>
      <c r="G16" s="247"/>
      <c r="H16" s="248"/>
    </row>
    <row r="17" spans="1:8" ht="66" customHeight="1" x14ac:dyDescent="0.25">
      <c r="A17" s="560"/>
      <c r="B17" s="199" t="s">
        <v>410</v>
      </c>
      <c r="C17" s="251"/>
      <c r="D17" s="251"/>
      <c r="E17" s="251"/>
      <c r="F17" s="246"/>
      <c r="G17" s="247"/>
      <c r="H17" s="248"/>
    </row>
    <row r="18" spans="1:8" ht="38.25" customHeight="1" x14ac:dyDescent="0.25">
      <c r="A18" s="560"/>
      <c r="B18" s="200" t="s">
        <v>411</v>
      </c>
      <c r="C18" s="251"/>
      <c r="D18" s="251"/>
      <c r="E18" s="251"/>
      <c r="F18" s="246"/>
      <c r="G18" s="247"/>
      <c r="H18" s="248"/>
    </row>
    <row r="19" spans="1:8" x14ac:dyDescent="0.25">
      <c r="A19" s="560"/>
      <c r="B19" s="200" t="s">
        <v>412</v>
      </c>
      <c r="C19" s="251"/>
      <c r="D19" s="251"/>
      <c r="E19" s="251"/>
      <c r="F19" s="246"/>
      <c r="G19" s="247"/>
      <c r="H19" s="248"/>
    </row>
    <row r="20" spans="1:8" ht="46.5" customHeight="1" x14ac:dyDescent="0.25">
      <c r="A20" s="560"/>
      <c r="B20" s="200" t="s">
        <v>407</v>
      </c>
      <c r="C20" s="251"/>
      <c r="D20" s="251"/>
      <c r="E20" s="251"/>
      <c r="F20" s="246"/>
      <c r="G20" s="247"/>
      <c r="H20" s="248"/>
    </row>
    <row r="21" spans="1:8" ht="37.5" customHeight="1" x14ac:dyDescent="0.25">
      <c r="A21" s="560"/>
      <c r="B21" s="151" t="s">
        <v>154</v>
      </c>
      <c r="C21" s="251"/>
      <c r="D21" s="251"/>
      <c r="E21" s="251"/>
      <c r="F21" s="246"/>
      <c r="G21" s="247"/>
      <c r="H21" s="248"/>
    </row>
    <row r="22" spans="1:8" ht="36.75" customHeight="1" x14ac:dyDescent="0.25">
      <c r="A22" s="298" t="s">
        <v>45</v>
      </c>
      <c r="B22" s="302" t="s">
        <v>318</v>
      </c>
      <c r="C22" s="251"/>
      <c r="D22" s="251"/>
      <c r="E22" s="251"/>
      <c r="F22" s="246"/>
      <c r="G22" s="247"/>
      <c r="H22" s="248"/>
    </row>
    <row r="23" spans="1:8" ht="45.75" customHeight="1" x14ac:dyDescent="0.25">
      <c r="A23" s="249" t="s">
        <v>46</v>
      </c>
      <c r="B23" s="258" t="s">
        <v>319</v>
      </c>
      <c r="C23" s="251"/>
      <c r="D23" s="251"/>
      <c r="E23" s="251"/>
      <c r="F23" s="246"/>
      <c r="G23" s="247"/>
      <c r="H23" s="248"/>
    </row>
    <row r="24" spans="1:8" ht="30" x14ac:dyDescent="0.25">
      <c r="A24" s="249" t="s">
        <v>47</v>
      </c>
      <c r="B24" s="257" t="s">
        <v>320</v>
      </c>
      <c r="C24" s="251"/>
      <c r="D24" s="251"/>
      <c r="E24" s="251"/>
      <c r="F24" s="246"/>
      <c r="G24" s="247"/>
      <c r="H24" s="248"/>
    </row>
    <row r="25" spans="1:8" x14ac:dyDescent="0.25">
      <c r="A25" s="299" t="s">
        <v>48</v>
      </c>
      <c r="B25" s="309" t="s">
        <v>321</v>
      </c>
      <c r="C25" s="261"/>
      <c r="D25" s="261"/>
      <c r="E25" s="261"/>
      <c r="F25" s="262"/>
      <c r="G25" s="263"/>
      <c r="H25" s="264"/>
    </row>
    <row r="26" spans="1:8" ht="45" x14ac:dyDescent="0.25">
      <c r="A26" s="259" t="s">
        <v>49</v>
      </c>
      <c r="B26" s="260" t="s">
        <v>322</v>
      </c>
      <c r="C26" s="251"/>
      <c r="D26" s="251"/>
      <c r="E26" s="251"/>
      <c r="F26" s="246"/>
      <c r="G26" s="263"/>
      <c r="H26" s="264"/>
    </row>
    <row r="27" spans="1:8" x14ac:dyDescent="0.25">
      <c r="A27" s="265" t="s">
        <v>50</v>
      </c>
      <c r="B27" s="266" t="s">
        <v>323</v>
      </c>
      <c r="C27" s="251"/>
      <c r="D27" s="251"/>
      <c r="E27" s="251"/>
      <c r="F27" s="246"/>
      <c r="G27" s="263"/>
      <c r="H27" s="264"/>
    </row>
    <row r="28" spans="1:8" ht="31.5" x14ac:dyDescent="0.25">
      <c r="A28" s="561" t="s">
        <v>40</v>
      </c>
      <c r="B28" s="267" t="s">
        <v>324</v>
      </c>
      <c r="C28" s="268"/>
      <c r="D28" s="268"/>
      <c r="E28" s="268"/>
      <c r="F28" s="245"/>
      <c r="G28" s="269"/>
      <c r="H28" s="270"/>
    </row>
    <row r="29" spans="1:8" ht="15.75" x14ac:dyDescent="0.25">
      <c r="A29" s="555"/>
      <c r="B29" s="271" t="s">
        <v>325</v>
      </c>
      <c r="C29" s="251"/>
      <c r="D29" s="251"/>
      <c r="E29" s="251"/>
      <c r="F29" s="246"/>
      <c r="G29" s="247"/>
      <c r="H29" s="248"/>
    </row>
    <row r="30" spans="1:8" ht="15.75" x14ac:dyDescent="0.25">
      <c r="A30" s="555"/>
      <c r="B30" s="272" t="s">
        <v>326</v>
      </c>
      <c r="C30" s="251"/>
      <c r="D30" s="251"/>
      <c r="E30" s="251"/>
      <c r="F30" s="246"/>
      <c r="G30" s="247"/>
      <c r="H30" s="248"/>
    </row>
    <row r="31" spans="1:8" ht="30.75" x14ac:dyDescent="0.25">
      <c r="A31" s="555"/>
      <c r="B31" s="272" t="s">
        <v>327</v>
      </c>
      <c r="C31" s="251"/>
      <c r="D31" s="251"/>
      <c r="E31" s="251"/>
      <c r="F31" s="246"/>
      <c r="G31" s="247"/>
      <c r="H31" s="248"/>
    </row>
    <row r="32" spans="1:8" ht="31.5" x14ac:dyDescent="0.25">
      <c r="A32" s="555"/>
      <c r="B32" s="272" t="s">
        <v>328</v>
      </c>
      <c r="C32" s="251"/>
      <c r="D32" s="251"/>
      <c r="E32" s="251"/>
      <c r="F32" s="246"/>
      <c r="G32" s="247"/>
      <c r="H32" s="248"/>
    </row>
    <row r="33" spans="1:8" ht="15.75" x14ac:dyDescent="0.25">
      <c r="A33" s="555"/>
      <c r="B33" s="273" t="s">
        <v>329</v>
      </c>
      <c r="C33" s="251"/>
      <c r="D33" s="251"/>
      <c r="E33" s="251"/>
      <c r="F33" s="246"/>
      <c r="G33" s="247"/>
      <c r="H33" s="248"/>
    </row>
    <row r="34" spans="1:8" ht="30.75" x14ac:dyDescent="0.25">
      <c r="A34" s="555"/>
      <c r="B34" s="308" t="s">
        <v>330</v>
      </c>
      <c r="C34" s="251"/>
      <c r="D34" s="251"/>
      <c r="E34" s="251"/>
      <c r="F34" s="246"/>
      <c r="G34" s="247"/>
      <c r="H34" s="248"/>
    </row>
    <row r="35" spans="1:8" x14ac:dyDescent="0.25">
      <c r="A35" s="253" t="s">
        <v>231</v>
      </c>
      <c r="B35" s="258" t="s">
        <v>19</v>
      </c>
      <c r="C35" s="251"/>
      <c r="D35" s="251"/>
      <c r="E35" s="251"/>
      <c r="F35" s="246"/>
      <c r="G35" s="247"/>
      <c r="H35" s="248"/>
    </row>
    <row r="36" spans="1:8" x14ac:dyDescent="0.25">
      <c r="A36" s="249" t="s">
        <v>232</v>
      </c>
      <c r="B36" s="258" t="s">
        <v>21</v>
      </c>
      <c r="C36" s="251"/>
      <c r="D36" s="251"/>
      <c r="E36" s="251"/>
      <c r="F36" s="246"/>
      <c r="G36" s="247"/>
      <c r="H36" s="248"/>
    </row>
    <row r="37" spans="1:8" x14ac:dyDescent="0.25">
      <c r="A37" s="249" t="s">
        <v>233</v>
      </c>
      <c r="B37" s="252" t="s">
        <v>331</v>
      </c>
      <c r="C37" s="251"/>
      <c r="D37" s="251"/>
      <c r="E37" s="251"/>
      <c r="F37" s="246"/>
      <c r="G37" s="247"/>
      <c r="H37" s="248"/>
    </row>
    <row r="38" spans="1:8" x14ac:dyDescent="0.25">
      <c r="A38" s="249" t="s">
        <v>68</v>
      </c>
      <c r="B38" s="274" t="s">
        <v>25</v>
      </c>
      <c r="C38" s="251"/>
      <c r="D38" s="251"/>
      <c r="E38" s="251"/>
      <c r="F38" s="246"/>
      <c r="G38" s="247"/>
      <c r="H38" s="248"/>
    </row>
    <row r="39" spans="1:8" x14ac:dyDescent="0.25">
      <c r="A39" s="298" t="s">
        <v>70</v>
      </c>
      <c r="B39" s="301" t="s">
        <v>332</v>
      </c>
      <c r="C39" s="251"/>
      <c r="D39" s="251"/>
      <c r="E39" s="251"/>
      <c r="F39" s="246"/>
      <c r="G39" s="247"/>
      <c r="H39" s="248"/>
    </row>
    <row r="40" spans="1:8" ht="45" x14ac:dyDescent="0.25">
      <c r="A40" s="555" t="s">
        <v>234</v>
      </c>
      <c r="B40" s="257" t="s">
        <v>166</v>
      </c>
      <c r="C40" s="275"/>
      <c r="D40" s="275"/>
      <c r="E40" s="276"/>
      <c r="F40" s="246"/>
      <c r="G40" s="247"/>
      <c r="H40" s="248"/>
    </row>
    <row r="41" spans="1:8" x14ac:dyDescent="0.25">
      <c r="A41" s="555"/>
      <c r="B41" s="199" t="s">
        <v>408</v>
      </c>
      <c r="C41" s="251"/>
      <c r="D41" s="251"/>
      <c r="E41" s="251"/>
      <c r="F41" s="246"/>
      <c r="G41" s="247"/>
      <c r="H41" s="248"/>
    </row>
    <row r="42" spans="1:8" ht="60" x14ac:dyDescent="0.25">
      <c r="A42" s="555"/>
      <c r="B42" s="199" t="s">
        <v>409</v>
      </c>
      <c r="C42" s="251"/>
      <c r="D42" s="251"/>
      <c r="E42" s="251"/>
      <c r="F42" s="246"/>
      <c r="G42" s="247"/>
      <c r="H42" s="248"/>
    </row>
    <row r="43" spans="1:8" x14ac:dyDescent="0.25">
      <c r="A43" s="555"/>
      <c r="B43" s="200" t="s">
        <v>413</v>
      </c>
      <c r="C43" s="251"/>
      <c r="D43" s="251"/>
      <c r="E43" s="251"/>
      <c r="F43" s="246"/>
      <c r="G43" s="247"/>
      <c r="H43" s="248"/>
    </row>
    <row r="44" spans="1:8" ht="45" x14ac:dyDescent="0.25">
      <c r="A44" s="555"/>
      <c r="B44" s="200" t="s">
        <v>415</v>
      </c>
      <c r="C44" s="251"/>
      <c r="D44" s="251"/>
      <c r="E44" s="251"/>
      <c r="F44" s="246"/>
      <c r="G44" s="247"/>
      <c r="H44" s="248"/>
    </row>
    <row r="45" spans="1:8" ht="45" x14ac:dyDescent="0.25">
      <c r="A45" s="555"/>
      <c r="B45" s="151" t="s">
        <v>169</v>
      </c>
      <c r="C45" s="251"/>
      <c r="D45" s="251"/>
      <c r="E45" s="251"/>
      <c r="F45" s="246"/>
      <c r="G45" s="247"/>
      <c r="H45" s="248"/>
    </row>
    <row r="46" spans="1:8" x14ac:dyDescent="0.25">
      <c r="A46" s="555" t="s">
        <v>235</v>
      </c>
      <c r="B46" s="257" t="s">
        <v>170</v>
      </c>
      <c r="C46" s="251"/>
      <c r="D46" s="251"/>
      <c r="E46" s="277"/>
      <c r="F46" s="246"/>
      <c r="G46" s="247"/>
      <c r="H46" s="248"/>
    </row>
    <row r="47" spans="1:8" x14ac:dyDescent="0.25">
      <c r="A47" s="555"/>
      <c r="B47" s="303" t="s">
        <v>416</v>
      </c>
      <c r="C47" s="251"/>
      <c r="D47" s="251"/>
      <c r="E47" s="277"/>
      <c r="F47" s="246"/>
      <c r="G47" s="247"/>
      <c r="H47" s="248"/>
    </row>
    <row r="48" spans="1:8" x14ac:dyDescent="0.25">
      <c r="A48" s="555" t="s">
        <v>236</v>
      </c>
      <c r="B48" s="257" t="s">
        <v>171</v>
      </c>
      <c r="C48" s="251"/>
      <c r="D48" s="251"/>
      <c r="E48" s="277"/>
      <c r="F48" s="246"/>
      <c r="G48" s="247"/>
      <c r="H48" s="248"/>
    </row>
    <row r="49" spans="1:8" x14ac:dyDescent="0.25">
      <c r="A49" s="555"/>
      <c r="B49" s="303" t="s">
        <v>416</v>
      </c>
      <c r="C49" s="251"/>
      <c r="D49" s="251"/>
      <c r="E49" s="277"/>
      <c r="F49" s="246"/>
      <c r="G49" s="247"/>
      <c r="H49" s="248"/>
    </row>
    <row r="50" spans="1:8" ht="45" x14ac:dyDescent="0.25">
      <c r="A50" s="555" t="s">
        <v>237</v>
      </c>
      <c r="B50" s="257" t="s">
        <v>334</v>
      </c>
      <c r="C50" s="251"/>
      <c r="D50" s="251"/>
      <c r="E50" s="277"/>
      <c r="F50" s="246"/>
      <c r="G50" s="247"/>
      <c r="H50" s="248"/>
    </row>
    <row r="51" spans="1:8" x14ac:dyDescent="0.25">
      <c r="A51" s="555"/>
      <c r="B51" s="199" t="s">
        <v>414</v>
      </c>
      <c r="C51" s="251"/>
      <c r="D51" s="251"/>
      <c r="E51" s="251"/>
      <c r="F51" s="246"/>
      <c r="G51" s="247"/>
      <c r="H51" s="248"/>
    </row>
    <row r="52" spans="1:8" ht="60" x14ac:dyDescent="0.25">
      <c r="A52" s="555"/>
      <c r="B52" s="199" t="s">
        <v>409</v>
      </c>
      <c r="C52" s="251"/>
      <c r="D52" s="251"/>
      <c r="E52" s="251"/>
      <c r="F52" s="246"/>
      <c r="G52" s="247"/>
      <c r="H52" s="248"/>
    </row>
    <row r="53" spans="1:8" x14ac:dyDescent="0.25">
      <c r="A53" s="555"/>
      <c r="B53" s="200" t="s">
        <v>412</v>
      </c>
      <c r="C53" s="251"/>
      <c r="D53" s="251"/>
      <c r="E53" s="251"/>
      <c r="F53" s="246"/>
      <c r="G53" s="247"/>
      <c r="H53" s="248"/>
    </row>
    <row r="54" spans="1:8" ht="45" x14ac:dyDescent="0.25">
      <c r="A54" s="555"/>
      <c r="B54" s="200" t="s">
        <v>415</v>
      </c>
      <c r="C54" s="251"/>
      <c r="D54" s="251"/>
      <c r="E54" s="251"/>
      <c r="F54" s="246"/>
      <c r="G54" s="247"/>
      <c r="H54" s="248"/>
    </row>
    <row r="55" spans="1:8" ht="45" x14ac:dyDescent="0.25">
      <c r="A55" s="555"/>
      <c r="B55" s="151" t="s">
        <v>169</v>
      </c>
      <c r="C55" s="251"/>
      <c r="D55" s="251"/>
      <c r="E55" s="251"/>
      <c r="F55" s="246"/>
      <c r="G55" s="247"/>
      <c r="H55" s="248"/>
    </row>
    <row r="56" spans="1:8" ht="30" x14ac:dyDescent="0.25">
      <c r="A56" s="559" t="s">
        <v>238</v>
      </c>
      <c r="B56" s="258" t="s">
        <v>173</v>
      </c>
      <c r="C56" s="251"/>
      <c r="D56" s="251"/>
      <c r="E56" s="277"/>
      <c r="F56" s="246"/>
      <c r="G56" s="247"/>
      <c r="H56" s="248"/>
    </row>
    <row r="57" spans="1:8" x14ac:dyDescent="0.25">
      <c r="A57" s="561"/>
      <c r="B57" s="310" t="s">
        <v>417</v>
      </c>
      <c r="C57" s="251"/>
      <c r="D57" s="251"/>
      <c r="E57" s="277"/>
      <c r="F57" s="246"/>
      <c r="G57" s="247"/>
      <c r="H57" s="248"/>
    </row>
    <row r="58" spans="1:8" ht="48.75" customHeight="1" x14ac:dyDescent="0.25">
      <c r="A58" s="555" t="s">
        <v>239</v>
      </c>
      <c r="B58" s="302" t="s">
        <v>335</v>
      </c>
      <c r="C58" s="251"/>
      <c r="D58" s="251"/>
      <c r="E58" s="277"/>
      <c r="F58" s="246"/>
      <c r="G58" s="247"/>
      <c r="H58" s="248"/>
    </row>
    <row r="59" spans="1:8" x14ac:dyDescent="0.25">
      <c r="A59" s="555"/>
      <c r="B59" s="256" t="s">
        <v>416</v>
      </c>
      <c r="C59" s="251"/>
      <c r="D59" s="251"/>
      <c r="E59" s="277"/>
      <c r="F59" s="246"/>
      <c r="G59" s="247"/>
      <c r="H59" s="248"/>
    </row>
    <row r="60" spans="1:8" ht="60" x14ac:dyDescent="0.25">
      <c r="A60" s="555"/>
      <c r="B60" s="199" t="s">
        <v>409</v>
      </c>
      <c r="C60" s="251"/>
      <c r="D60" s="251"/>
      <c r="E60" s="251"/>
      <c r="F60" s="246"/>
      <c r="G60" s="247"/>
      <c r="H60" s="248"/>
    </row>
    <row r="61" spans="1:8" ht="45" x14ac:dyDescent="0.25">
      <c r="A61" s="555"/>
      <c r="B61" s="303" t="s">
        <v>333</v>
      </c>
      <c r="C61" s="251"/>
      <c r="D61" s="251"/>
      <c r="E61" s="251"/>
      <c r="F61" s="246"/>
      <c r="G61" s="247"/>
      <c r="H61" s="248"/>
    </row>
    <row r="62" spans="1:8" x14ac:dyDescent="0.25">
      <c r="A62" s="249" t="s">
        <v>240</v>
      </c>
      <c r="B62" s="258" t="s">
        <v>36</v>
      </c>
      <c r="C62" s="251"/>
      <c r="D62" s="251"/>
      <c r="E62" s="277"/>
      <c r="F62" s="246"/>
      <c r="G62" s="247"/>
      <c r="H62" s="248"/>
    </row>
    <row r="63" spans="1:8" ht="30" x14ac:dyDescent="0.25">
      <c r="A63" s="298" t="s">
        <v>241</v>
      </c>
      <c r="B63" s="311" t="s">
        <v>175</v>
      </c>
      <c r="C63" s="251"/>
      <c r="D63" s="251"/>
      <c r="E63" s="251"/>
      <c r="F63" s="246"/>
      <c r="G63" s="247"/>
      <c r="H63" s="248"/>
    </row>
    <row r="64" spans="1:8" x14ac:dyDescent="0.25">
      <c r="A64" s="249" t="s">
        <v>336</v>
      </c>
      <c r="B64" s="279" t="s">
        <v>337</v>
      </c>
      <c r="C64" s="251"/>
      <c r="D64" s="251"/>
      <c r="E64" s="251"/>
      <c r="F64" s="246"/>
      <c r="G64" s="247"/>
      <c r="H64" s="248"/>
    </row>
    <row r="65" spans="1:8" x14ac:dyDescent="0.25">
      <c r="A65" s="298" t="s">
        <v>72</v>
      </c>
      <c r="B65" s="301" t="s">
        <v>338</v>
      </c>
      <c r="C65" s="251"/>
      <c r="D65" s="251"/>
      <c r="E65" s="251"/>
      <c r="F65" s="246"/>
      <c r="G65" s="247"/>
      <c r="H65" s="248"/>
    </row>
    <row r="66" spans="1:8" x14ac:dyDescent="0.25">
      <c r="A66" s="249" t="s">
        <v>242</v>
      </c>
      <c r="B66" s="279" t="s">
        <v>339</v>
      </c>
      <c r="C66" s="251"/>
      <c r="D66" s="251"/>
      <c r="E66" s="251"/>
      <c r="F66" s="246"/>
      <c r="G66" s="247"/>
      <c r="H66" s="248"/>
    </row>
    <row r="67" spans="1:8" x14ac:dyDescent="0.25">
      <c r="A67" s="249" t="s">
        <v>243</v>
      </c>
      <c r="B67" s="279" t="s">
        <v>340</v>
      </c>
      <c r="C67" s="251"/>
      <c r="D67" s="251"/>
      <c r="E67" s="251"/>
      <c r="F67" s="246"/>
      <c r="G67" s="247"/>
      <c r="H67" s="248"/>
    </row>
    <row r="68" spans="1:8" x14ac:dyDescent="0.25">
      <c r="A68" s="249" t="s">
        <v>244</v>
      </c>
      <c r="B68" s="278" t="s">
        <v>341</v>
      </c>
      <c r="C68" s="251"/>
      <c r="D68" s="251"/>
      <c r="E68" s="251"/>
      <c r="F68" s="246"/>
      <c r="G68" s="247"/>
      <c r="H68" s="248"/>
    </row>
    <row r="69" spans="1:8" ht="30" x14ac:dyDescent="0.25">
      <c r="A69" s="249" t="s">
        <v>245</v>
      </c>
      <c r="B69" s="279" t="s">
        <v>342</v>
      </c>
      <c r="C69" s="251"/>
      <c r="D69" s="251"/>
      <c r="E69" s="251"/>
      <c r="F69" s="246"/>
      <c r="G69" s="247"/>
      <c r="H69" s="248"/>
    </row>
    <row r="70" spans="1:8" ht="30" x14ac:dyDescent="0.25">
      <c r="A70" s="249" t="s">
        <v>246</v>
      </c>
      <c r="B70" s="279" t="s">
        <v>343</v>
      </c>
      <c r="C70" s="251"/>
      <c r="D70" s="251"/>
      <c r="E70" s="251"/>
      <c r="F70" s="246"/>
      <c r="G70" s="247"/>
      <c r="H70" s="248"/>
    </row>
    <row r="71" spans="1:8" x14ac:dyDescent="0.25">
      <c r="A71" s="249" t="s">
        <v>247</v>
      </c>
      <c r="B71" s="279" t="s">
        <v>344</v>
      </c>
      <c r="C71" s="251"/>
      <c r="D71" s="251"/>
      <c r="E71" s="251"/>
      <c r="F71" s="246"/>
      <c r="G71" s="247"/>
      <c r="H71" s="248"/>
    </row>
    <row r="72" spans="1:8" x14ac:dyDescent="0.25">
      <c r="A72" s="298" t="s">
        <v>248</v>
      </c>
      <c r="B72" s="312" t="s">
        <v>345</v>
      </c>
      <c r="C72" s="251"/>
      <c r="D72" s="251"/>
      <c r="E72" s="251"/>
      <c r="F72" s="246"/>
      <c r="G72" s="247"/>
      <c r="H72" s="248"/>
    </row>
    <row r="73" spans="1:8" ht="30" x14ac:dyDescent="0.25">
      <c r="A73" s="249" t="s">
        <v>249</v>
      </c>
      <c r="B73" s="279" t="s">
        <v>346</v>
      </c>
      <c r="C73" s="251"/>
      <c r="D73" s="251"/>
      <c r="E73" s="251"/>
      <c r="F73" s="246"/>
      <c r="G73" s="247"/>
      <c r="H73" s="248"/>
    </row>
    <row r="74" spans="1:8" ht="29.25" x14ac:dyDescent="0.25">
      <c r="A74" s="249" t="s">
        <v>74</v>
      </c>
      <c r="B74" s="274" t="s">
        <v>347</v>
      </c>
      <c r="C74" s="251"/>
      <c r="D74" s="251"/>
      <c r="E74" s="251"/>
      <c r="F74" s="246"/>
      <c r="G74" s="247"/>
      <c r="H74" s="248"/>
    </row>
    <row r="75" spans="1:8" ht="45" x14ac:dyDescent="0.25">
      <c r="A75" s="555" t="s">
        <v>75</v>
      </c>
      <c r="B75" s="257" t="s">
        <v>348</v>
      </c>
      <c r="C75" s="251"/>
      <c r="D75" s="251"/>
      <c r="E75" s="251"/>
      <c r="F75" s="246"/>
      <c r="G75" s="247"/>
      <c r="H75" s="248"/>
    </row>
    <row r="76" spans="1:8" x14ac:dyDescent="0.25">
      <c r="A76" s="555"/>
      <c r="B76" s="199" t="s">
        <v>408</v>
      </c>
      <c r="C76" s="251"/>
      <c r="D76" s="251"/>
      <c r="E76" s="251"/>
      <c r="F76" s="246"/>
      <c r="G76" s="247"/>
      <c r="H76" s="248"/>
    </row>
    <row r="77" spans="1:8" ht="60" x14ac:dyDescent="0.25">
      <c r="A77" s="555"/>
      <c r="B77" s="199" t="s">
        <v>409</v>
      </c>
      <c r="C77" s="251"/>
      <c r="D77" s="251"/>
      <c r="E77" s="251"/>
      <c r="F77" s="246"/>
      <c r="G77" s="247"/>
      <c r="H77" s="248"/>
    </row>
    <row r="78" spans="1:8" ht="45" x14ac:dyDescent="0.25">
      <c r="A78" s="555"/>
      <c r="B78" s="303" t="s">
        <v>333</v>
      </c>
      <c r="C78" s="251"/>
      <c r="D78" s="251"/>
      <c r="E78" s="251"/>
      <c r="F78" s="246"/>
      <c r="G78" s="247"/>
      <c r="H78" s="248"/>
    </row>
    <row r="79" spans="1:8" ht="30" x14ac:dyDescent="0.25">
      <c r="A79" s="556" t="s">
        <v>76</v>
      </c>
      <c r="B79" s="257" t="s">
        <v>349</v>
      </c>
      <c r="C79" s="251"/>
      <c r="D79" s="251"/>
      <c r="E79" s="251"/>
      <c r="F79" s="246"/>
      <c r="G79" s="247"/>
      <c r="H79" s="248"/>
    </row>
    <row r="80" spans="1:8" x14ac:dyDescent="0.25">
      <c r="A80" s="557"/>
      <c r="B80" s="199" t="s">
        <v>414</v>
      </c>
      <c r="C80" s="251"/>
      <c r="D80" s="251"/>
      <c r="E80" s="251"/>
      <c r="F80" s="246"/>
      <c r="G80" s="247"/>
      <c r="H80" s="248"/>
    </row>
    <row r="81" spans="1:8" ht="60" x14ac:dyDescent="0.25">
      <c r="A81" s="557"/>
      <c r="B81" s="199" t="s">
        <v>409</v>
      </c>
      <c r="C81" s="251"/>
      <c r="D81" s="251"/>
      <c r="E81" s="251"/>
      <c r="F81" s="246"/>
      <c r="G81" s="247"/>
      <c r="H81" s="248"/>
    </row>
    <row r="82" spans="1:8" ht="30" x14ac:dyDescent="0.25">
      <c r="A82" s="557"/>
      <c r="B82" s="200" t="s">
        <v>411</v>
      </c>
      <c r="C82" s="251"/>
      <c r="D82" s="251"/>
      <c r="E82" s="251"/>
      <c r="F82" s="246"/>
      <c r="G82" s="247"/>
      <c r="H82" s="248"/>
    </row>
    <row r="83" spans="1:8" ht="45" x14ac:dyDescent="0.25">
      <c r="A83" s="558"/>
      <c r="B83" s="303" t="s">
        <v>333</v>
      </c>
      <c r="C83" s="251"/>
      <c r="D83" s="251"/>
      <c r="E83" s="251"/>
      <c r="F83" s="246"/>
      <c r="G83" s="247"/>
      <c r="H83" s="248"/>
    </row>
    <row r="84" spans="1:8" ht="29.25" x14ac:dyDescent="0.25">
      <c r="A84" s="249" t="s">
        <v>79</v>
      </c>
      <c r="B84" s="274" t="s">
        <v>350</v>
      </c>
      <c r="C84" s="251"/>
      <c r="D84" s="251"/>
      <c r="E84" s="251"/>
      <c r="F84" s="246"/>
      <c r="G84" s="247"/>
      <c r="H84" s="248"/>
    </row>
    <row r="85" spans="1:8" x14ac:dyDescent="0.25">
      <c r="A85" s="249" t="s">
        <v>81</v>
      </c>
      <c r="B85" s="279" t="s">
        <v>19</v>
      </c>
      <c r="C85" s="251"/>
      <c r="D85" s="251"/>
      <c r="E85" s="251"/>
      <c r="F85" s="246"/>
      <c r="G85" s="247"/>
      <c r="H85" s="248"/>
    </row>
    <row r="86" spans="1:8" x14ac:dyDescent="0.25">
      <c r="A86" s="249" t="s">
        <v>82</v>
      </c>
      <c r="B86" s="279" t="s">
        <v>191</v>
      </c>
      <c r="C86" s="251"/>
      <c r="D86" s="251"/>
      <c r="E86" s="251"/>
      <c r="F86" s="246"/>
      <c r="G86" s="247"/>
      <c r="H86" s="248"/>
    </row>
    <row r="87" spans="1:8" ht="25.5" customHeight="1" x14ac:dyDescent="0.25">
      <c r="A87" s="249" t="s">
        <v>192</v>
      </c>
      <c r="B87" s="280" t="s">
        <v>351</v>
      </c>
      <c r="C87" s="251"/>
      <c r="D87" s="251"/>
      <c r="E87" s="251"/>
      <c r="F87" s="246"/>
      <c r="G87" s="247"/>
      <c r="H87" s="248"/>
    </row>
    <row r="88" spans="1:8" ht="30.75" customHeight="1" x14ac:dyDescent="0.25">
      <c r="A88" s="559" t="s">
        <v>194</v>
      </c>
      <c r="B88" s="280" t="s">
        <v>352</v>
      </c>
      <c r="C88" s="251"/>
      <c r="D88" s="251"/>
      <c r="E88" s="251"/>
      <c r="F88" s="246"/>
      <c r="G88" s="247"/>
      <c r="H88" s="248"/>
    </row>
    <row r="89" spans="1:8" ht="18" customHeight="1" x14ac:dyDescent="0.25">
      <c r="A89" s="560"/>
      <c r="B89" s="199" t="s">
        <v>408</v>
      </c>
      <c r="C89" s="251"/>
      <c r="D89" s="251"/>
      <c r="E89" s="251"/>
      <c r="F89" s="246"/>
      <c r="G89" s="247"/>
      <c r="H89" s="248"/>
    </row>
    <row r="90" spans="1:8" ht="45" customHeight="1" x14ac:dyDescent="0.25">
      <c r="A90" s="560"/>
      <c r="B90" s="199" t="s">
        <v>410</v>
      </c>
      <c r="C90" s="251"/>
      <c r="D90" s="251"/>
      <c r="E90" s="251"/>
      <c r="F90" s="246"/>
      <c r="G90" s="247"/>
      <c r="H90" s="248"/>
    </row>
    <row r="91" spans="1:8" ht="30" x14ac:dyDescent="0.25">
      <c r="A91" s="560"/>
      <c r="B91" s="200" t="s">
        <v>411</v>
      </c>
      <c r="C91" s="251"/>
      <c r="D91" s="251"/>
      <c r="E91" s="251"/>
      <c r="F91" s="246"/>
      <c r="G91" s="247"/>
      <c r="H91" s="248"/>
    </row>
    <row r="92" spans="1:8" ht="20.25" customHeight="1" x14ac:dyDescent="0.25">
      <c r="A92" s="560"/>
      <c r="B92" s="200" t="s">
        <v>412</v>
      </c>
      <c r="C92" s="251"/>
      <c r="D92" s="251"/>
      <c r="E92" s="251"/>
      <c r="F92" s="246"/>
      <c r="G92" s="247"/>
      <c r="H92" s="248"/>
    </row>
    <row r="93" spans="1:8" ht="44.25" customHeight="1" x14ac:dyDescent="0.25">
      <c r="A93" s="560"/>
      <c r="B93" s="200" t="s">
        <v>415</v>
      </c>
      <c r="C93" s="251"/>
      <c r="D93" s="251"/>
      <c r="E93" s="251"/>
      <c r="F93" s="246"/>
      <c r="G93" s="247"/>
      <c r="H93" s="248"/>
    </row>
    <row r="94" spans="1:8" ht="30" customHeight="1" x14ac:dyDescent="0.25">
      <c r="A94" s="561"/>
      <c r="B94" s="151" t="s">
        <v>154</v>
      </c>
      <c r="C94" s="251"/>
      <c r="D94" s="251"/>
      <c r="E94" s="251"/>
      <c r="F94" s="246"/>
      <c r="G94" s="247"/>
      <c r="H94" s="248"/>
    </row>
    <row r="95" spans="1:8" x14ac:dyDescent="0.25">
      <c r="A95" s="249" t="s">
        <v>194</v>
      </c>
      <c r="B95" s="255" t="s">
        <v>195</v>
      </c>
      <c r="C95" s="251"/>
      <c r="D95" s="251"/>
      <c r="E95" s="251"/>
      <c r="F95" s="246"/>
      <c r="G95" s="247"/>
      <c r="H95" s="248"/>
    </row>
    <row r="96" spans="1:8" x14ac:dyDescent="0.25">
      <c r="A96" s="298" t="s">
        <v>196</v>
      </c>
      <c r="B96" s="302" t="s">
        <v>253</v>
      </c>
      <c r="C96" s="251"/>
      <c r="D96" s="251"/>
      <c r="E96" s="251"/>
      <c r="F96" s="246"/>
      <c r="G96" s="247"/>
      <c r="H96" s="248"/>
    </row>
    <row r="97" spans="1:9" x14ac:dyDescent="0.25">
      <c r="A97" s="265" t="s">
        <v>197</v>
      </c>
      <c r="B97" s="266" t="s">
        <v>254</v>
      </c>
      <c r="C97" s="251"/>
      <c r="D97" s="251"/>
      <c r="E97" s="251"/>
      <c r="F97" s="246"/>
      <c r="G97" s="251"/>
      <c r="H97" s="281"/>
    </row>
    <row r="98" spans="1:9" x14ac:dyDescent="0.25">
      <c r="B98" s="282"/>
      <c r="C98" s="283"/>
      <c r="D98" s="283"/>
      <c r="E98" s="283"/>
      <c r="F98" s="283"/>
      <c r="G98" s="283"/>
      <c r="H98" s="284"/>
    </row>
    <row r="99" spans="1:9" x14ac:dyDescent="0.25">
      <c r="A99" s="285"/>
      <c r="B99" s="562" t="s">
        <v>390</v>
      </c>
      <c r="C99" s="563"/>
      <c r="D99" s="563"/>
      <c r="E99" s="563"/>
      <c r="F99" s="563"/>
      <c r="G99" s="563"/>
      <c r="H99" s="563"/>
    </row>
    <row r="100" spans="1:9" x14ac:dyDescent="0.25">
      <c r="A100" s="285"/>
      <c r="B100" s="286"/>
    </row>
    <row r="101" spans="1:9" ht="45" x14ac:dyDescent="0.25">
      <c r="A101" s="265" t="s">
        <v>11</v>
      </c>
      <c r="B101" s="246" t="s">
        <v>392</v>
      </c>
      <c r="C101" s="251"/>
      <c r="D101" s="251"/>
      <c r="E101" s="251"/>
      <c r="F101" s="246"/>
      <c r="G101" s="247"/>
      <c r="H101" s="248"/>
    </row>
    <row r="102" spans="1:9" x14ac:dyDescent="0.25">
      <c r="A102" s="265" t="s">
        <v>26</v>
      </c>
      <c r="B102" s="250" t="s">
        <v>353</v>
      </c>
      <c r="C102" s="251"/>
      <c r="D102" s="251"/>
      <c r="E102" s="251"/>
      <c r="F102" s="246"/>
      <c r="G102" s="247"/>
      <c r="H102" s="248"/>
    </row>
    <row r="103" spans="1:9" ht="30.75" x14ac:dyDescent="0.25">
      <c r="A103" s="265" t="s">
        <v>27</v>
      </c>
      <c r="B103" s="272" t="s">
        <v>327</v>
      </c>
      <c r="C103" s="251"/>
      <c r="D103" s="251"/>
      <c r="E103" s="251"/>
      <c r="F103" s="246"/>
      <c r="G103" s="247"/>
      <c r="H103" s="248"/>
    </row>
    <row r="104" spans="1:9" ht="30" x14ac:dyDescent="0.25">
      <c r="A104" s="265" t="s">
        <v>40</v>
      </c>
      <c r="B104" s="304" t="s">
        <v>406</v>
      </c>
      <c r="C104" s="251"/>
      <c r="D104" s="251"/>
      <c r="E104" s="251"/>
      <c r="F104" s="246"/>
      <c r="G104" s="247"/>
      <c r="H104" s="248"/>
    </row>
    <row r="105" spans="1:9" ht="30.75" x14ac:dyDescent="0.25">
      <c r="A105" s="265" t="s">
        <v>231</v>
      </c>
      <c r="B105" s="272" t="s">
        <v>354</v>
      </c>
      <c r="C105" s="251"/>
      <c r="D105" s="251"/>
      <c r="E105" s="251"/>
      <c r="F105" s="246"/>
      <c r="G105" s="247"/>
      <c r="H105" s="248"/>
    </row>
    <row r="106" spans="1:9" x14ac:dyDescent="0.25">
      <c r="A106" s="265"/>
      <c r="B106" s="266"/>
      <c r="C106" s="251"/>
      <c r="D106" s="251"/>
      <c r="E106" s="251"/>
      <c r="F106" s="246"/>
      <c r="G106" s="247"/>
      <c r="H106" s="248"/>
    </row>
    <row r="107" spans="1:9" x14ac:dyDescent="0.25">
      <c r="A107" s="287" t="s">
        <v>68</v>
      </c>
      <c r="B107" s="266" t="s">
        <v>257</v>
      </c>
      <c r="C107" s="251"/>
      <c r="D107" s="251"/>
      <c r="E107" s="251"/>
      <c r="F107" s="246"/>
      <c r="G107" s="247"/>
      <c r="H107" s="248"/>
    </row>
    <row r="108" spans="1:9" x14ac:dyDescent="0.25">
      <c r="A108" s="265" t="s">
        <v>70</v>
      </c>
      <c r="B108" s="266" t="s">
        <v>355</v>
      </c>
      <c r="C108" s="251"/>
      <c r="D108" s="251"/>
      <c r="E108" s="251"/>
      <c r="F108" s="246"/>
      <c r="G108" s="247"/>
      <c r="H108" s="248"/>
    </row>
    <row r="109" spans="1:9" ht="15.75" x14ac:dyDescent="0.25">
      <c r="A109" s="307"/>
      <c r="B109" s="308" t="s">
        <v>356</v>
      </c>
      <c r="C109" s="251"/>
      <c r="D109" s="251"/>
      <c r="E109" s="251"/>
      <c r="F109" s="246"/>
      <c r="G109" s="247"/>
      <c r="H109" s="248"/>
      <c r="I109" s="208"/>
    </row>
    <row r="110" spans="1:9" ht="20.25" customHeight="1" x14ac:dyDescent="0.25">
      <c r="A110" s="265"/>
      <c r="B110" s="303" t="s">
        <v>357</v>
      </c>
      <c r="C110" s="251"/>
      <c r="D110" s="251"/>
      <c r="E110" s="251"/>
      <c r="F110" s="246"/>
      <c r="G110" s="247"/>
      <c r="H110" s="248"/>
    </row>
    <row r="111" spans="1:9" ht="18.75" customHeight="1" x14ac:dyDescent="0.25">
      <c r="A111" s="265"/>
      <c r="B111" s="305" t="s">
        <v>358</v>
      </c>
      <c r="C111" s="251"/>
      <c r="D111" s="251"/>
      <c r="E111" s="251"/>
      <c r="F111" s="246"/>
      <c r="G111" s="247"/>
      <c r="H111" s="248"/>
    </row>
    <row r="112" spans="1:9" ht="30" customHeight="1" x14ac:dyDescent="0.25">
      <c r="A112" s="265"/>
      <c r="B112" s="271" t="s">
        <v>359</v>
      </c>
      <c r="C112" s="251"/>
      <c r="D112" s="251"/>
      <c r="E112" s="251"/>
      <c r="F112" s="246"/>
      <c r="G112" s="247"/>
      <c r="H112" s="248"/>
    </row>
    <row r="113" spans="1:8" ht="23.25" customHeight="1" x14ac:dyDescent="0.25">
      <c r="A113" s="307" t="s">
        <v>72</v>
      </c>
      <c r="B113" s="306" t="s">
        <v>360</v>
      </c>
      <c r="C113" s="251"/>
      <c r="D113" s="251"/>
      <c r="E113" s="251"/>
      <c r="F113" s="246"/>
      <c r="G113" s="247"/>
      <c r="H113" s="248"/>
    </row>
    <row r="114" spans="1:8" ht="20.25" customHeight="1" x14ac:dyDescent="0.25">
      <c r="A114" s="265"/>
      <c r="B114" s="308" t="s">
        <v>361</v>
      </c>
      <c r="C114" s="251"/>
      <c r="D114" s="251"/>
      <c r="E114" s="251"/>
      <c r="F114" s="246"/>
      <c r="G114" s="247"/>
      <c r="H114" s="248"/>
    </row>
    <row r="115" spans="1:8" ht="19.5" customHeight="1" x14ac:dyDescent="0.25">
      <c r="A115" s="265"/>
      <c r="B115" s="303" t="s">
        <v>362</v>
      </c>
      <c r="C115" s="251"/>
      <c r="D115" s="251"/>
      <c r="E115" s="251"/>
      <c r="F115" s="246"/>
      <c r="G115" s="247"/>
      <c r="H115" s="248"/>
    </row>
    <row r="116" spans="1:8" ht="30.75" customHeight="1" x14ac:dyDescent="0.25">
      <c r="A116" s="265"/>
      <c r="B116" s="305" t="s">
        <v>363</v>
      </c>
      <c r="C116" s="251"/>
      <c r="D116" s="251"/>
      <c r="E116" s="251"/>
      <c r="F116" s="246"/>
      <c r="G116" s="247"/>
      <c r="H116" s="248"/>
    </row>
    <row r="117" spans="1:8" ht="30.75" x14ac:dyDescent="0.25">
      <c r="A117" s="265"/>
      <c r="B117" s="308" t="s">
        <v>364</v>
      </c>
      <c r="C117" s="251"/>
      <c r="D117" s="251"/>
      <c r="E117" s="251"/>
      <c r="F117" s="246"/>
      <c r="G117" s="247"/>
      <c r="H117" s="248"/>
    </row>
    <row r="118" spans="1:8" ht="29.25" x14ac:dyDescent="0.25">
      <c r="A118" s="265" t="s">
        <v>74</v>
      </c>
      <c r="B118" s="288" t="s">
        <v>391</v>
      </c>
      <c r="C118" s="251"/>
      <c r="D118" s="251"/>
      <c r="E118" s="251"/>
      <c r="F118" s="246"/>
      <c r="G118" s="247"/>
      <c r="H118" s="248"/>
    </row>
    <row r="119" spans="1:8" x14ac:dyDescent="0.25">
      <c r="A119" s="285"/>
      <c r="B119" s="289"/>
      <c r="C119" s="290"/>
      <c r="D119" s="290"/>
      <c r="E119" s="290"/>
      <c r="F119" s="291"/>
      <c r="G119" s="290"/>
    </row>
    <row r="120" spans="1:8" x14ac:dyDescent="0.25">
      <c r="B120" s="291"/>
      <c r="C120" s="292"/>
      <c r="D120" s="292"/>
      <c r="E120" s="292"/>
      <c r="F120" s="292"/>
      <c r="G120" s="292"/>
      <c r="H120" s="292"/>
    </row>
    <row r="121" spans="1:8" ht="15.75" x14ac:dyDescent="0.25">
      <c r="B121" s="293"/>
      <c r="C121" s="294"/>
      <c r="D121" s="294"/>
      <c r="E121" s="294"/>
      <c r="F121" s="283"/>
      <c r="G121" s="283"/>
      <c r="H121" s="284"/>
    </row>
    <row r="122" spans="1:8" ht="15.75" x14ac:dyDescent="0.25">
      <c r="B122" s="282"/>
      <c r="C122" s="294"/>
      <c r="D122" s="294"/>
      <c r="E122" s="294"/>
      <c r="F122" s="283"/>
      <c r="G122" s="283"/>
      <c r="H122" s="284"/>
    </row>
    <row r="123" spans="1:8" ht="15.75" x14ac:dyDescent="0.25">
      <c r="B123" s="282"/>
      <c r="C123" s="294"/>
      <c r="D123" s="294"/>
      <c r="E123" s="294"/>
      <c r="F123" s="283"/>
      <c r="G123" s="283"/>
      <c r="H123" s="284"/>
    </row>
    <row r="124" spans="1:8" ht="15.75" x14ac:dyDescent="0.25">
      <c r="B124" s="282"/>
      <c r="C124" s="294"/>
      <c r="D124" s="294"/>
      <c r="E124" s="294"/>
      <c r="F124" s="283"/>
      <c r="G124" s="283"/>
      <c r="H124" s="284"/>
    </row>
    <row r="127" spans="1:8" ht="30" customHeight="1" x14ac:dyDescent="0.25">
      <c r="B127" s="286"/>
      <c r="C127" s="295"/>
      <c r="D127" s="295"/>
      <c r="E127" s="295"/>
      <c r="F127" s="295"/>
      <c r="G127" s="295"/>
      <c r="H127" s="295"/>
    </row>
    <row r="128" spans="1:8" x14ac:dyDescent="0.25">
      <c r="B128" s="295"/>
      <c r="C128" s="295"/>
      <c r="D128" s="295"/>
      <c r="E128" s="295"/>
      <c r="F128" s="295"/>
      <c r="G128" s="295"/>
      <c r="H128" s="295"/>
    </row>
    <row r="129" spans="2:8" x14ac:dyDescent="0.25">
      <c r="B129" s="295"/>
      <c r="C129" s="295"/>
      <c r="D129" s="295"/>
      <c r="E129" s="295"/>
      <c r="F129" s="295"/>
      <c r="G129" s="295"/>
      <c r="H129" s="295"/>
    </row>
    <row r="130" spans="2:8" ht="15" customHeight="1" x14ac:dyDescent="0.25">
      <c r="B130" s="295"/>
      <c r="C130" s="295"/>
      <c r="D130" s="295"/>
      <c r="E130" s="295"/>
      <c r="F130" s="295"/>
      <c r="G130" s="295"/>
      <c r="H130" s="295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09"/>
      <c r="N289" s="209"/>
      <c r="O289" s="209"/>
      <c r="P289" s="209"/>
      <c r="Q289" s="209"/>
      <c r="R289" s="209"/>
      <c r="S289" s="209"/>
      <c r="T289" s="209"/>
    </row>
    <row r="290" spans="13:20" hidden="1" x14ac:dyDescent="0.25">
      <c r="M290" s="554" t="s">
        <v>365</v>
      </c>
      <c r="N290" s="554"/>
      <c r="O290" s="554"/>
      <c r="P290" s="554"/>
      <c r="Q290" s="554" t="s">
        <v>366</v>
      </c>
      <c r="R290" s="554"/>
      <c r="S290" s="554"/>
      <c r="T290" s="554"/>
    </row>
    <row r="291" spans="13:20" ht="39" hidden="1" x14ac:dyDescent="0.25">
      <c r="M291" s="210" t="s">
        <v>367</v>
      </c>
      <c r="N291" s="210" t="s">
        <v>368</v>
      </c>
      <c r="O291" s="211" t="s">
        <v>369</v>
      </c>
      <c r="P291" s="210" t="s">
        <v>370</v>
      </c>
      <c r="Q291" s="210" t="s">
        <v>367</v>
      </c>
      <c r="R291" s="210" t="s">
        <v>368</v>
      </c>
      <c r="S291" s="210" t="s">
        <v>371</v>
      </c>
      <c r="T291" s="212" t="s">
        <v>370</v>
      </c>
    </row>
    <row r="292" spans="13:20" hidden="1" x14ac:dyDescent="0.25">
      <c r="M292" s="202">
        <v>11</v>
      </c>
      <c r="N292" s="202">
        <v>12</v>
      </c>
      <c r="O292" s="202">
        <v>13</v>
      </c>
      <c r="P292" s="202">
        <v>14</v>
      </c>
      <c r="Q292" s="202">
        <v>15</v>
      </c>
      <c r="R292" s="202">
        <v>16</v>
      </c>
      <c r="S292" s="202">
        <v>17</v>
      </c>
      <c r="T292" s="213">
        <v>18</v>
      </c>
    </row>
    <row r="293" spans="13:20" hidden="1" x14ac:dyDescent="0.25">
      <c r="M293" s="204"/>
      <c r="N293" s="204"/>
      <c r="O293" s="204"/>
      <c r="P293" s="204"/>
      <c r="Q293" s="204"/>
      <c r="R293" s="204"/>
      <c r="S293" s="204"/>
      <c r="T293" s="204"/>
    </row>
    <row r="294" spans="13:20" hidden="1" x14ac:dyDescent="0.25">
      <c r="M294" s="204"/>
      <c r="N294" s="204"/>
      <c r="O294" s="204"/>
      <c r="P294" s="204"/>
      <c r="Q294" s="204"/>
      <c r="R294" s="204"/>
      <c r="S294" s="204"/>
      <c r="T294" s="204"/>
    </row>
    <row r="295" spans="13:20" hidden="1" x14ac:dyDescent="0.25">
      <c r="M295" s="204"/>
      <c r="N295" s="204"/>
      <c r="O295" s="204"/>
      <c r="P295" s="204"/>
      <c r="Q295" s="204"/>
      <c r="R295" s="204"/>
      <c r="S295" s="204"/>
      <c r="T295" s="204"/>
    </row>
    <row r="296" spans="13:20" hidden="1" x14ac:dyDescent="0.25">
      <c r="M296" s="204"/>
      <c r="N296" s="204"/>
      <c r="O296" s="204"/>
      <c r="P296" s="204"/>
      <c r="Q296" s="204"/>
      <c r="R296" s="204"/>
      <c r="S296" s="204"/>
      <c r="T296" s="204"/>
    </row>
    <row r="297" spans="13:20" hidden="1" x14ac:dyDescent="0.25">
      <c r="M297" s="204"/>
      <c r="N297" s="204"/>
      <c r="O297" s="204"/>
      <c r="P297" s="204"/>
      <c r="Q297" s="204"/>
      <c r="R297" s="204"/>
      <c r="S297" s="204"/>
      <c r="T297" s="204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  <mergeCell ref="Q290:T290"/>
    <mergeCell ref="A58:A61"/>
    <mergeCell ref="A75:A78"/>
    <mergeCell ref="A79:A83"/>
    <mergeCell ref="A88:A94"/>
    <mergeCell ref="B99:H99"/>
    <mergeCell ref="M290:P290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296" customFormat="1" x14ac:dyDescent="0.25">
      <c r="F1" s="550" t="s">
        <v>396</v>
      </c>
      <c r="G1" s="550"/>
    </row>
    <row r="2" spans="1:7" s="296" customFormat="1" x14ac:dyDescent="0.25">
      <c r="F2" s="550" t="s">
        <v>400</v>
      </c>
      <c r="G2" s="550"/>
    </row>
    <row r="3" spans="1:7" ht="18.75" x14ac:dyDescent="0.3">
      <c r="A3" s="574" t="s">
        <v>372</v>
      </c>
      <c r="B3" s="574"/>
      <c r="C3" s="574"/>
      <c r="D3" s="574"/>
      <c r="E3" s="574"/>
      <c r="F3" s="574"/>
    </row>
    <row r="5" spans="1:7" ht="30" x14ac:dyDescent="0.25">
      <c r="A5" s="553" t="s">
        <v>262</v>
      </c>
      <c r="B5" s="553" t="s">
        <v>4</v>
      </c>
      <c r="C5" s="553" t="s">
        <v>263</v>
      </c>
      <c r="D5" s="553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53"/>
      <c r="B6" s="553"/>
      <c r="C6" s="553"/>
      <c r="D6" s="553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373</v>
      </c>
      <c r="B8" s="214"/>
      <c r="C8" s="214"/>
      <c r="D8" s="214"/>
      <c r="E8" s="202"/>
      <c r="F8" s="205"/>
      <c r="G8" s="206"/>
    </row>
    <row r="9" spans="1:7" x14ac:dyDescent="0.25">
      <c r="A9" s="204" t="s">
        <v>374</v>
      </c>
      <c r="B9" s="215"/>
      <c r="C9" s="215"/>
      <c r="D9" s="215"/>
      <c r="E9" s="202"/>
      <c r="F9" s="205"/>
      <c r="G9" s="206"/>
    </row>
    <row r="10" spans="1:7" x14ac:dyDescent="0.25">
      <c r="A10" s="204" t="s">
        <v>375</v>
      </c>
      <c r="B10" s="215"/>
      <c r="C10" s="215"/>
      <c r="D10" s="215"/>
      <c r="E10" s="202"/>
      <c r="F10" s="205"/>
      <c r="G10" s="206"/>
    </row>
    <row r="11" spans="1:7" x14ac:dyDescent="0.25">
      <c r="A11" s="204" t="s">
        <v>376</v>
      </c>
      <c r="B11" s="215"/>
      <c r="C11" s="215"/>
      <c r="D11" s="215"/>
      <c r="E11" s="202"/>
      <c r="F11" s="205"/>
      <c r="G11" s="206"/>
    </row>
    <row r="12" spans="1:7" x14ac:dyDescent="0.25">
      <c r="A12" s="204" t="s">
        <v>377</v>
      </c>
      <c r="B12" s="215"/>
      <c r="C12" s="215"/>
      <c r="D12" s="215"/>
      <c r="E12" s="202"/>
      <c r="F12" s="205"/>
      <c r="G12" s="206"/>
    </row>
    <row r="13" spans="1:7" ht="30" x14ac:dyDescent="0.25">
      <c r="A13" s="204" t="s">
        <v>378</v>
      </c>
      <c r="B13" s="215"/>
      <c r="C13" s="215"/>
      <c r="D13" s="215"/>
      <c r="E13" s="202"/>
      <c r="F13" s="205"/>
      <c r="G13" s="206"/>
    </row>
    <row r="14" spans="1:7" ht="28.5" x14ac:dyDescent="0.25">
      <c r="A14" s="203" t="s">
        <v>379</v>
      </c>
      <c r="B14" s="213"/>
      <c r="C14" s="213"/>
      <c r="D14" s="213"/>
      <c r="E14" s="202"/>
      <c r="F14" s="205"/>
      <c r="G14" s="206"/>
    </row>
    <row r="15" spans="1:7" x14ac:dyDescent="0.25">
      <c r="A15" s="203" t="s">
        <v>380</v>
      </c>
      <c r="B15" s="213"/>
      <c r="C15" s="213"/>
      <c r="D15" s="213"/>
      <c r="E15" s="202"/>
      <c r="F15" s="205"/>
      <c r="G15" s="206"/>
    </row>
    <row r="16" spans="1:7" ht="28.5" x14ac:dyDescent="0.25">
      <c r="A16" s="203" t="s">
        <v>381</v>
      </c>
      <c r="B16" s="213"/>
      <c r="C16" s="213"/>
      <c r="D16" s="213"/>
      <c r="E16" s="202"/>
      <c r="F16" s="205"/>
      <c r="G16" s="206"/>
    </row>
    <row r="17" spans="1:7" x14ac:dyDescent="0.25">
      <c r="A17" s="203" t="s">
        <v>382</v>
      </c>
      <c r="B17" s="213"/>
      <c r="C17" s="213"/>
      <c r="D17" s="213"/>
      <c r="E17" s="202"/>
      <c r="F17" s="205"/>
      <c r="G17" s="206"/>
    </row>
    <row r="18" spans="1:7" x14ac:dyDescent="0.25">
      <c r="A18" s="203" t="s">
        <v>383</v>
      </c>
      <c r="B18" s="213"/>
      <c r="C18" s="213"/>
      <c r="D18" s="213"/>
      <c r="E18" s="202"/>
      <c r="F18" s="205"/>
      <c r="G18" s="206"/>
    </row>
    <row r="19" spans="1:7" x14ac:dyDescent="0.25">
      <c r="A19" s="203" t="s">
        <v>384</v>
      </c>
      <c r="B19" s="214"/>
      <c r="C19" s="214"/>
      <c r="D19" s="214"/>
      <c r="E19" s="202"/>
      <c r="F19" s="205"/>
      <c r="G19" s="206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296" customFormat="1" x14ac:dyDescent="0.25">
      <c r="F1" s="550" t="s">
        <v>397</v>
      </c>
      <c r="G1" s="550"/>
    </row>
    <row r="2" spans="1:7" s="296" customFormat="1" x14ac:dyDescent="0.25">
      <c r="F2" s="550" t="s">
        <v>401</v>
      </c>
      <c r="G2" s="550"/>
    </row>
    <row r="3" spans="1:7" ht="30.75" customHeight="1" x14ac:dyDescent="0.25">
      <c r="A3" s="575" t="s">
        <v>385</v>
      </c>
      <c r="B3" s="552"/>
      <c r="C3" s="552"/>
      <c r="D3" s="552"/>
      <c r="E3" s="552"/>
      <c r="F3" s="552"/>
      <c r="G3" s="552"/>
    </row>
    <row r="5" spans="1:7" ht="30" x14ac:dyDescent="0.25">
      <c r="A5" s="553" t="s">
        <v>262</v>
      </c>
      <c r="B5" s="553" t="s">
        <v>4</v>
      </c>
      <c r="C5" s="553" t="s">
        <v>263</v>
      </c>
      <c r="D5" s="553" t="s">
        <v>264</v>
      </c>
      <c r="E5" s="201" t="s">
        <v>265</v>
      </c>
      <c r="F5" s="201" t="s">
        <v>266</v>
      </c>
      <c r="G5" s="201" t="s">
        <v>266</v>
      </c>
    </row>
    <row r="6" spans="1:7" ht="45" x14ac:dyDescent="0.25">
      <c r="A6" s="553"/>
      <c r="B6" s="553"/>
      <c r="C6" s="553"/>
      <c r="D6" s="553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386</v>
      </c>
      <c r="B8" s="216"/>
      <c r="C8" s="216"/>
      <c r="D8" s="216"/>
      <c r="E8" s="202"/>
      <c r="F8" s="205"/>
      <c r="G8" s="206"/>
    </row>
    <row r="9" spans="1:7" ht="30" x14ac:dyDescent="0.25">
      <c r="A9" s="204" t="s">
        <v>387</v>
      </c>
      <c r="B9" s="202"/>
      <c r="C9" s="202"/>
      <c r="D9" s="202"/>
      <c r="E9" s="202"/>
      <c r="F9" s="205"/>
      <c r="G9" s="206"/>
    </row>
    <row r="10" spans="1:7" ht="45" hidden="1" x14ac:dyDescent="0.25">
      <c r="A10" s="204" t="s">
        <v>388</v>
      </c>
      <c r="B10" s="202"/>
      <c r="C10" s="202"/>
      <c r="D10" s="202"/>
      <c r="E10" s="202"/>
      <c r="F10" s="205"/>
      <c r="G10" s="206"/>
    </row>
    <row r="11" spans="1:7" ht="26.25" customHeight="1" x14ac:dyDescent="0.25">
      <c r="A11" s="204" t="s">
        <v>389</v>
      </c>
      <c r="B11" s="202"/>
      <c r="C11" s="202"/>
      <c r="D11" s="202"/>
      <c r="E11" s="202"/>
      <c r="F11" s="205"/>
      <c r="G11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76" t="s">
        <v>85</v>
      </c>
      <c r="C2" s="576"/>
      <c r="D2" s="576"/>
      <c r="E2" s="576"/>
      <c r="F2" s="576"/>
      <c r="G2" s="576"/>
      <c r="H2" s="576"/>
    </row>
    <row r="3" spans="1:9" ht="22.5" x14ac:dyDescent="0.3">
      <c r="B3" s="576" t="s">
        <v>86</v>
      </c>
      <c r="C3" s="576"/>
      <c r="D3" s="576"/>
      <c r="E3" s="576"/>
      <c r="F3" s="576"/>
      <c r="G3" s="576"/>
      <c r="H3" s="576"/>
    </row>
    <row r="4" spans="1:9" ht="18.75" x14ac:dyDescent="0.3">
      <c r="B4" s="490" t="s">
        <v>111</v>
      </c>
      <c r="C4" s="490"/>
      <c r="D4" s="490"/>
      <c r="E4" s="490"/>
      <c r="F4" s="490"/>
      <c r="G4" s="490"/>
      <c r="H4" s="490"/>
    </row>
    <row r="5" spans="1:9" ht="18.75" x14ac:dyDescent="0.3">
      <c r="B5" s="490" t="s">
        <v>87</v>
      </c>
      <c r="C5" s="490"/>
      <c r="D5" s="490"/>
      <c r="E5" s="490"/>
      <c r="F5" s="490"/>
      <c r="G5" s="490"/>
      <c r="H5" s="490"/>
    </row>
    <row r="6" spans="1:9" ht="18.75" x14ac:dyDescent="0.3">
      <c r="B6" s="490" t="s">
        <v>96</v>
      </c>
      <c r="C6" s="490"/>
      <c r="D6" s="490"/>
      <c r="E6" s="490"/>
      <c r="F6" s="490"/>
      <c r="G6" s="490"/>
      <c r="H6" s="490"/>
    </row>
    <row r="7" spans="1:9" ht="18.75" x14ac:dyDescent="0.3">
      <c r="B7" s="79"/>
      <c r="C7" s="490" t="s">
        <v>94</v>
      </c>
      <c r="D7" s="490"/>
      <c r="E7" s="490"/>
      <c r="F7" s="79"/>
      <c r="G7" s="79"/>
      <c r="H7" s="79"/>
    </row>
    <row r="8" spans="1:9" ht="16.5" thickBot="1" x14ac:dyDescent="0.3">
      <c r="F8" s="489" t="s">
        <v>66</v>
      </c>
      <c r="G8" s="489"/>
      <c r="H8" s="489"/>
    </row>
    <row r="9" spans="1:9" x14ac:dyDescent="0.25">
      <c r="A9" s="487" t="s">
        <v>0</v>
      </c>
      <c r="B9" s="485" t="s">
        <v>1</v>
      </c>
      <c r="C9" s="493" t="s">
        <v>2</v>
      </c>
      <c r="D9" s="495" t="s">
        <v>3</v>
      </c>
      <c r="E9" s="495" t="s">
        <v>4</v>
      </c>
      <c r="F9" s="485" t="s">
        <v>5</v>
      </c>
      <c r="G9" s="485"/>
      <c r="H9" s="485"/>
      <c r="I9" s="486"/>
    </row>
    <row r="10" spans="1:9" ht="16.5" thickBot="1" x14ac:dyDescent="0.3">
      <c r="A10" s="488"/>
      <c r="B10" s="492"/>
      <c r="C10" s="494"/>
      <c r="D10" s="496"/>
      <c r="E10" s="496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82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83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83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83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84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C7:E7"/>
    <mergeCell ref="F8:H8"/>
    <mergeCell ref="A9:A10"/>
    <mergeCell ref="B9:B10"/>
    <mergeCell ref="C9:C10"/>
    <mergeCell ref="D9:D10"/>
    <mergeCell ref="E9:E10"/>
    <mergeCell ref="F9:I9"/>
    <mergeCell ref="B2:H2"/>
    <mergeCell ref="B3:H3"/>
    <mergeCell ref="B4:H4"/>
    <mergeCell ref="B5:H5"/>
    <mergeCell ref="B6:H6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76" t="s">
        <v>85</v>
      </c>
      <c r="C2" s="576"/>
      <c r="D2" s="576"/>
      <c r="E2" s="576"/>
      <c r="F2" s="576"/>
      <c r="G2" s="576"/>
      <c r="H2" s="576"/>
    </row>
    <row r="3" spans="1:9" ht="22.5" x14ac:dyDescent="0.3">
      <c r="B3" s="576" t="s">
        <v>86</v>
      </c>
      <c r="C3" s="576"/>
      <c r="D3" s="576"/>
      <c r="E3" s="576"/>
      <c r="F3" s="576"/>
      <c r="G3" s="576"/>
      <c r="H3" s="576"/>
    </row>
    <row r="4" spans="1:9" ht="18.75" x14ac:dyDescent="0.3">
      <c r="B4" s="490" t="s">
        <v>111</v>
      </c>
      <c r="C4" s="490"/>
      <c r="D4" s="490"/>
      <c r="E4" s="490"/>
      <c r="F4" s="490"/>
      <c r="G4" s="490"/>
      <c r="H4" s="490"/>
    </row>
    <row r="5" spans="1:9" ht="18.75" x14ac:dyDescent="0.3">
      <c r="B5" s="490" t="s">
        <v>87</v>
      </c>
      <c r="C5" s="490"/>
      <c r="D5" s="490"/>
      <c r="E5" s="490"/>
      <c r="F5" s="490"/>
      <c r="G5" s="490"/>
      <c r="H5" s="490"/>
    </row>
    <row r="6" spans="1:9" ht="18.75" x14ac:dyDescent="0.3">
      <c r="B6" s="490" t="s">
        <v>96</v>
      </c>
      <c r="C6" s="490"/>
      <c r="D6" s="490"/>
      <c r="E6" s="490"/>
      <c r="F6" s="490"/>
      <c r="G6" s="490"/>
      <c r="H6" s="490"/>
    </row>
    <row r="7" spans="1:9" ht="18.75" x14ac:dyDescent="0.3">
      <c r="B7" s="79"/>
      <c r="C7" s="490" t="s">
        <v>94</v>
      </c>
      <c r="D7" s="490"/>
      <c r="E7" s="490"/>
      <c r="F7" s="79"/>
      <c r="G7" s="79"/>
      <c r="H7" s="79"/>
    </row>
    <row r="8" spans="1:9" ht="16.5" thickBot="1" x14ac:dyDescent="0.3">
      <c r="F8" s="489" t="s">
        <v>66</v>
      </c>
      <c r="G8" s="489"/>
      <c r="H8" s="489"/>
    </row>
    <row r="9" spans="1:9" x14ac:dyDescent="0.25">
      <c r="A9" s="487" t="s">
        <v>0</v>
      </c>
      <c r="B9" s="485" t="s">
        <v>1</v>
      </c>
      <c r="C9" s="493" t="s">
        <v>2</v>
      </c>
      <c r="D9" s="495" t="s">
        <v>3</v>
      </c>
      <c r="E9" s="495" t="s">
        <v>4</v>
      </c>
      <c r="F9" s="485" t="s">
        <v>5</v>
      </c>
      <c r="G9" s="485"/>
      <c r="H9" s="485"/>
      <c r="I9" s="486"/>
    </row>
    <row r="10" spans="1:9" ht="16.5" thickBot="1" x14ac:dyDescent="0.3">
      <c r="A10" s="488"/>
      <c r="B10" s="492"/>
      <c r="C10" s="494"/>
      <c r="D10" s="496"/>
      <c r="E10" s="496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82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83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83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83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84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C7:E7"/>
    <mergeCell ref="B2:H2"/>
    <mergeCell ref="B3:H3"/>
    <mergeCell ref="B4:H4"/>
    <mergeCell ref="B5:H5"/>
    <mergeCell ref="B6:H6"/>
    <mergeCell ref="A22:A26"/>
    <mergeCell ref="F8:H8"/>
    <mergeCell ref="A9:A10"/>
    <mergeCell ref="B9:B10"/>
    <mergeCell ref="C9:C10"/>
    <mergeCell ref="D9:D10"/>
    <mergeCell ref="E9:E10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2023-05-09T12:04:10Z</dcterms:modified>
</cp:coreProperties>
</file>